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สรุปคะแนน" sheetId="7" r:id="rId1"/>
    <sheet name="ส่วนที่ 1ความพึงพอใจงานบริการ" sheetId="1" r:id="rId2"/>
    <sheet name="ส่วนที่ 2 ความเชื่อมั่น" sheetId="10" r:id="rId3"/>
    <sheet name="ส่วนที่ 3 สรุปคำถามเปิด" sheetId="3" r:id="rId4"/>
    <sheet name="ส่วนที่ 4 สรุปประชากรศาสตร์" sheetId="6" r:id="rId5"/>
  </sheets>
  <definedNames>
    <definedName name="_xlnm.Print_Area" localSheetId="0">สรุปคะแนน!$A$1:$L$63</definedName>
  </definedNames>
  <calcPr calcId="124519"/>
</workbook>
</file>

<file path=xl/calcChain.xml><?xml version="1.0" encoding="utf-8"?>
<calcChain xmlns="http://schemas.openxmlformats.org/spreadsheetml/2006/main">
  <c r="V45" i="6"/>
  <c r="V37"/>
  <c r="V29"/>
  <c r="V23"/>
  <c r="V15"/>
  <c r="V8"/>
  <c r="CH61" i="10"/>
  <c r="CI61"/>
  <c r="CJ61"/>
  <c r="CK61"/>
  <c r="CL61"/>
  <c r="CM61"/>
  <c r="CH62"/>
  <c r="CI62"/>
  <c r="CJ62"/>
  <c r="CK62"/>
  <c r="CL62"/>
  <c r="CM62"/>
  <c r="CH63"/>
  <c r="CI63"/>
  <c r="CJ63"/>
  <c r="CK63"/>
  <c r="CL63"/>
  <c r="CM63"/>
  <c r="CH64"/>
  <c r="CI64"/>
  <c r="CJ64"/>
  <c r="CK64"/>
  <c r="CL64"/>
  <c r="CM64"/>
  <c r="CM60"/>
  <c r="CL60"/>
  <c r="CK60"/>
  <c r="CJ60"/>
  <c r="CI60"/>
  <c r="CH60"/>
  <c r="CH47"/>
  <c r="CI47"/>
  <c r="CJ47"/>
  <c r="CK47"/>
  <c r="CL47"/>
  <c r="CM47"/>
  <c r="CH48"/>
  <c r="CI48"/>
  <c r="CJ48"/>
  <c r="CK48"/>
  <c r="CL48"/>
  <c r="CM48"/>
  <c r="CH49"/>
  <c r="CI49"/>
  <c r="CJ49"/>
  <c r="CK49"/>
  <c r="CL49"/>
  <c r="CM49"/>
  <c r="CH50"/>
  <c r="CI50"/>
  <c r="CJ50"/>
  <c r="CK50"/>
  <c r="CL50"/>
  <c r="CM50"/>
  <c r="CH42"/>
  <c r="CI42"/>
  <c r="CJ42"/>
  <c r="CK42"/>
  <c r="CL42"/>
  <c r="CM42"/>
  <c r="CH43"/>
  <c r="CI43"/>
  <c r="CJ43"/>
  <c r="CK43"/>
  <c r="CL43"/>
  <c r="CM43"/>
  <c r="CH35"/>
  <c r="CI35"/>
  <c r="CJ35"/>
  <c r="CK35"/>
  <c r="CL35"/>
  <c r="CM35"/>
  <c r="CH36"/>
  <c r="CI36"/>
  <c r="CJ36"/>
  <c r="CK36"/>
  <c r="CL36"/>
  <c r="CM36"/>
  <c r="CH37"/>
  <c r="CI37"/>
  <c r="CJ37"/>
  <c r="CK37"/>
  <c r="CL37"/>
  <c r="CM37"/>
  <c r="CH38"/>
  <c r="CI38"/>
  <c r="CJ38"/>
  <c r="CK38"/>
  <c r="CL38"/>
  <c r="CM38"/>
  <c r="CH23"/>
  <c r="CI23"/>
  <c r="CJ23"/>
  <c r="CK23"/>
  <c r="CL23"/>
  <c r="CM23"/>
  <c r="CH24"/>
  <c r="CI24"/>
  <c r="CJ24"/>
  <c r="CK24"/>
  <c r="CL24"/>
  <c r="CM24"/>
  <c r="CH25"/>
  <c r="CI25"/>
  <c r="CJ25"/>
  <c r="CK25"/>
  <c r="CL25"/>
  <c r="CM25"/>
  <c r="CM46"/>
  <c r="CL46"/>
  <c r="CK46"/>
  <c r="CJ46"/>
  <c r="CI46"/>
  <c r="CH46"/>
  <c r="CM41"/>
  <c r="CL41"/>
  <c r="CK41"/>
  <c r="CJ41"/>
  <c r="CI41"/>
  <c r="CH41"/>
  <c r="CM34"/>
  <c r="CL34"/>
  <c r="CK34"/>
  <c r="CJ34"/>
  <c r="CI34"/>
  <c r="CH34"/>
  <c r="CM22"/>
  <c r="CL22"/>
  <c r="CK22"/>
  <c r="CJ22"/>
  <c r="CI22"/>
  <c r="CH22"/>
  <c r="CH16"/>
  <c r="CI16"/>
  <c r="CJ16"/>
  <c r="CK16"/>
  <c r="CL16"/>
  <c r="CM16"/>
  <c r="CH17"/>
  <c r="CI17"/>
  <c r="CJ17"/>
  <c r="CK17"/>
  <c r="CL17"/>
  <c r="CM17"/>
  <c r="CH18"/>
  <c r="CI18"/>
  <c r="CJ18"/>
  <c r="CK18"/>
  <c r="CL18"/>
  <c r="CM18"/>
  <c r="CH19"/>
  <c r="CI19"/>
  <c r="CJ19"/>
  <c r="CK19"/>
  <c r="CL19"/>
  <c r="CM19"/>
  <c r="CI15"/>
  <c r="CJ15"/>
  <c r="CK15"/>
  <c r="CL15"/>
  <c r="CM15"/>
  <c r="CH15"/>
  <c r="CH49" i="1"/>
  <c r="CI49"/>
  <c r="CJ49"/>
  <c r="CK49"/>
  <c r="CL49"/>
  <c r="CM49"/>
  <c r="CH50"/>
  <c r="CI50"/>
  <c r="CJ50"/>
  <c r="CK50"/>
  <c r="CL50"/>
  <c r="CM50"/>
  <c r="CH51"/>
  <c r="CI51"/>
  <c r="CJ51"/>
  <c r="CK51"/>
  <c r="CL51"/>
  <c r="CM51"/>
  <c r="CH40"/>
  <c r="CI40"/>
  <c r="CJ40"/>
  <c r="CK40"/>
  <c r="CL40"/>
  <c r="CM40"/>
  <c r="CH41"/>
  <c r="CI41"/>
  <c r="CJ41"/>
  <c r="CK41"/>
  <c r="CL41"/>
  <c r="CM41"/>
  <c r="CH42"/>
  <c r="CI42"/>
  <c r="CJ42"/>
  <c r="CK42"/>
  <c r="CL42"/>
  <c r="CM42"/>
  <c r="CH36"/>
  <c r="CI36"/>
  <c r="CJ36"/>
  <c r="CK36"/>
  <c r="CL36"/>
  <c r="CM36"/>
  <c r="CM48"/>
  <c r="CL48"/>
  <c r="CK48"/>
  <c r="CJ48"/>
  <c r="CI48"/>
  <c r="CH48"/>
  <c r="CM39"/>
  <c r="CL39"/>
  <c r="CK39"/>
  <c r="CJ39"/>
  <c r="CI39"/>
  <c r="CH39"/>
  <c r="CM35"/>
  <c r="CL35"/>
  <c r="CK35"/>
  <c r="CJ35"/>
  <c r="CI35"/>
  <c r="CH35"/>
  <c r="CH24"/>
  <c r="CI24"/>
  <c r="CJ24"/>
  <c r="CK24"/>
  <c r="CL24"/>
  <c r="CM24"/>
  <c r="CH25"/>
  <c r="CI25"/>
  <c r="CJ25"/>
  <c r="CK25"/>
  <c r="CL25"/>
  <c r="CM25"/>
  <c r="CH26"/>
  <c r="CI26"/>
  <c r="CJ26"/>
  <c r="CK26"/>
  <c r="CL26"/>
  <c r="CM26"/>
  <c r="CH27"/>
  <c r="CI27"/>
  <c r="CJ27"/>
  <c r="CK27"/>
  <c r="CL27"/>
  <c r="CM27"/>
  <c r="CH28"/>
  <c r="CI28"/>
  <c r="CJ28"/>
  <c r="CK28"/>
  <c r="CL28"/>
  <c r="CM28"/>
  <c r="CM23"/>
  <c r="CL23"/>
  <c r="CK23"/>
  <c r="CJ23"/>
  <c r="CI23"/>
  <c r="CH23"/>
  <c r="CH16"/>
  <c r="CI16"/>
  <c r="CJ16"/>
  <c r="CK16"/>
  <c r="CL16"/>
  <c r="CM16"/>
  <c r="CH17"/>
  <c r="CI17"/>
  <c r="CJ17"/>
  <c r="CK17"/>
  <c r="CL17"/>
  <c r="CM17"/>
  <c r="CH18"/>
  <c r="CI18"/>
  <c r="CJ18"/>
  <c r="CK18"/>
  <c r="CL18"/>
  <c r="CM18"/>
  <c r="CH19"/>
  <c r="CI19"/>
  <c r="CJ19"/>
  <c r="CK19"/>
  <c r="CL19"/>
  <c r="CM19"/>
  <c r="CH20"/>
  <c r="CI20"/>
  <c r="CJ20"/>
  <c r="CK20"/>
  <c r="CL20"/>
  <c r="CM20"/>
  <c r="CI15"/>
  <c r="CJ15"/>
  <c r="CK15"/>
  <c r="CL15"/>
  <c r="CM15"/>
  <c r="CH15"/>
  <c r="J29" i="7" l="1"/>
  <c r="H29"/>
  <c r="G29"/>
  <c r="F29"/>
  <c r="E29"/>
  <c r="D29"/>
  <c r="J27"/>
  <c r="H27"/>
  <c r="G27"/>
  <c r="F27"/>
  <c r="E27"/>
  <c r="D27"/>
  <c r="J26"/>
  <c r="H26"/>
  <c r="G26"/>
  <c r="F26"/>
  <c r="E26"/>
  <c r="D26"/>
  <c r="J25"/>
  <c r="H25"/>
  <c r="G25"/>
  <c r="F25"/>
  <c r="E25"/>
  <c r="D25"/>
  <c r="J15"/>
  <c r="G15"/>
  <c r="F15"/>
  <c r="E15"/>
  <c r="D15"/>
  <c r="J13"/>
  <c r="G13"/>
  <c r="F13"/>
  <c r="E13"/>
  <c r="D13"/>
  <c r="J12"/>
  <c r="G12"/>
  <c r="F12"/>
  <c r="E12"/>
  <c r="D12"/>
  <c r="J11"/>
  <c r="G11"/>
  <c r="F11"/>
  <c r="E11"/>
  <c r="D11"/>
  <c r="AD44" i="6"/>
  <c r="AD43"/>
  <c r="AD42"/>
  <c r="AD41"/>
  <c r="AE41" s="1"/>
  <c r="AD40"/>
  <c r="AD39"/>
  <c r="AD36"/>
  <c r="AD35"/>
  <c r="AD34"/>
  <c r="AD33"/>
  <c r="AD32"/>
  <c r="AD31"/>
  <c r="AD28"/>
  <c r="AD27"/>
  <c r="AD26"/>
  <c r="AD25"/>
  <c r="AE25" s="1"/>
  <c r="AD22"/>
  <c r="AD21"/>
  <c r="AD20"/>
  <c r="AD19"/>
  <c r="AD23" s="1"/>
  <c r="AD18"/>
  <c r="AD17"/>
  <c r="AD14"/>
  <c r="AD13"/>
  <c r="AD15" s="1"/>
  <c r="AD12"/>
  <c r="AD11"/>
  <c r="AD10"/>
  <c r="AD7"/>
  <c r="AD8" s="1"/>
  <c r="AD6"/>
  <c r="Z45"/>
  <c r="AA44"/>
  <c r="AA43"/>
  <c r="AA42"/>
  <c r="AA41"/>
  <c r="AA40"/>
  <c r="AA39"/>
  <c r="Z37"/>
  <c r="AA37"/>
  <c r="AA34"/>
  <c r="AA32"/>
  <c r="Z29"/>
  <c r="AA28"/>
  <c r="AA25"/>
  <c r="Z23"/>
  <c r="AA22"/>
  <c r="AA21"/>
  <c r="AA19"/>
  <c r="AA17"/>
  <c r="Z15"/>
  <c r="AA14"/>
  <c r="AA13"/>
  <c r="AA11"/>
  <c r="Z8"/>
  <c r="AA7"/>
  <c r="AA8"/>
  <c r="AA6"/>
  <c r="W44"/>
  <c r="W43"/>
  <c r="W41"/>
  <c r="W39"/>
  <c r="W37"/>
  <c r="W34"/>
  <c r="W32"/>
  <c r="W28"/>
  <c r="W27"/>
  <c r="W26"/>
  <c r="W25"/>
  <c r="W22"/>
  <c r="W21"/>
  <c r="W20"/>
  <c r="W19"/>
  <c r="W18"/>
  <c r="W17"/>
  <c r="W23" s="1"/>
  <c r="W14"/>
  <c r="W13"/>
  <c r="W12"/>
  <c r="W11"/>
  <c r="W10"/>
  <c r="W7"/>
  <c r="W6"/>
  <c r="W8" s="1"/>
  <c r="CA51" i="10"/>
  <c r="CA64"/>
  <c r="BZ51"/>
  <c r="BZ64"/>
  <c r="BY51"/>
  <c r="BY64"/>
  <c r="BX51"/>
  <c r="BX64"/>
  <c r="BW51"/>
  <c r="BW64"/>
  <c r="BV51"/>
  <c r="BV64"/>
  <c r="CB50"/>
  <c r="CB49"/>
  <c r="CB48"/>
  <c r="CB47"/>
  <c r="CB46"/>
  <c r="CB51"/>
  <c r="CB64"/>
  <c r="CA44"/>
  <c r="CA63"/>
  <c r="BZ44"/>
  <c r="BZ63"/>
  <c r="BY44"/>
  <c r="BY63"/>
  <c r="BX44"/>
  <c r="BX63"/>
  <c r="BW44"/>
  <c r="BW63"/>
  <c r="BV44"/>
  <c r="CC44"/>
  <c r="CE44"/>
  <c r="CB43"/>
  <c r="CB42"/>
  <c r="CB41"/>
  <c r="CA39"/>
  <c r="CA62"/>
  <c r="BZ39"/>
  <c r="BZ62"/>
  <c r="BY39"/>
  <c r="BY62"/>
  <c r="BX39"/>
  <c r="BX62"/>
  <c r="BW39"/>
  <c r="BW62"/>
  <c r="BV39"/>
  <c r="BV62"/>
  <c r="CB38"/>
  <c r="CB37"/>
  <c r="CB36"/>
  <c r="CB35"/>
  <c r="CB34"/>
  <c r="CB39"/>
  <c r="CB62"/>
  <c r="CA26"/>
  <c r="CA61"/>
  <c r="BZ26"/>
  <c r="BZ61"/>
  <c r="BY26"/>
  <c r="BY61"/>
  <c r="BX26"/>
  <c r="BX61"/>
  <c r="BW26"/>
  <c r="BW61"/>
  <c r="BV26"/>
  <c r="CC26"/>
  <c r="CE26"/>
  <c r="CB25"/>
  <c r="CB24"/>
  <c r="CB23"/>
  <c r="CB22"/>
  <c r="CB26"/>
  <c r="CB61"/>
  <c r="CA20"/>
  <c r="CA60"/>
  <c r="BZ20"/>
  <c r="BZ60"/>
  <c r="BZ65"/>
  <c r="BY20"/>
  <c r="BY60"/>
  <c r="BX20"/>
  <c r="BX60"/>
  <c r="BX65"/>
  <c r="BW20"/>
  <c r="BW60"/>
  <c r="BV20"/>
  <c r="BV60"/>
  <c r="CB19"/>
  <c r="CB18"/>
  <c r="CB17"/>
  <c r="CB16"/>
  <c r="CB15"/>
  <c r="CB20"/>
  <c r="CH20"/>
  <c r="CI20"/>
  <c r="CH26"/>
  <c r="CI26"/>
  <c r="CH39"/>
  <c r="CI39"/>
  <c r="CH44"/>
  <c r="CO44" s="1"/>
  <c r="CQ44" s="1"/>
  <c r="CI44"/>
  <c r="CH51"/>
  <c r="CI51"/>
  <c r="CH65"/>
  <c r="CI65"/>
  <c r="BO51"/>
  <c r="BO64"/>
  <c r="BN51"/>
  <c r="BN64" s="1"/>
  <c r="BM51"/>
  <c r="BM64"/>
  <c r="BL51"/>
  <c r="BL64" s="1"/>
  <c r="BK51"/>
  <c r="BK64"/>
  <c r="BJ51"/>
  <c r="BJ64" s="1"/>
  <c r="BP50"/>
  <c r="BP49"/>
  <c r="BP48"/>
  <c r="BP47"/>
  <c r="BP46"/>
  <c r="BP51"/>
  <c r="BP64" s="1"/>
  <c r="BO44"/>
  <c r="BO63" s="1"/>
  <c r="BN44"/>
  <c r="BN63" s="1"/>
  <c r="BM44"/>
  <c r="BM63" s="1"/>
  <c r="BL44"/>
  <c r="BL63" s="1"/>
  <c r="BK44"/>
  <c r="BK63" s="1"/>
  <c r="BJ44"/>
  <c r="BJ63" s="1"/>
  <c r="BP43"/>
  <c r="BP42"/>
  <c r="BP41"/>
  <c r="BP44" s="1"/>
  <c r="BP63" s="1"/>
  <c r="BO39"/>
  <c r="BO62"/>
  <c r="BN39"/>
  <c r="BN62" s="1"/>
  <c r="BM39"/>
  <c r="BM62"/>
  <c r="BL39"/>
  <c r="BL62" s="1"/>
  <c r="BK39"/>
  <c r="BK62"/>
  <c r="BJ39"/>
  <c r="BJ62" s="1"/>
  <c r="BQ62" s="1"/>
  <c r="BP38"/>
  <c r="BP37"/>
  <c r="BP36"/>
  <c r="BP35"/>
  <c r="BP39" s="1"/>
  <c r="BP62" s="1"/>
  <c r="BP34"/>
  <c r="BO26"/>
  <c r="BO61" s="1"/>
  <c r="BN26"/>
  <c r="BN61" s="1"/>
  <c r="BM26"/>
  <c r="BM61" s="1"/>
  <c r="BL26"/>
  <c r="BL61" s="1"/>
  <c r="BK26"/>
  <c r="BK61" s="1"/>
  <c r="BJ26"/>
  <c r="BQ26" s="1"/>
  <c r="BS26" s="1"/>
  <c r="BP25"/>
  <c r="BP24"/>
  <c r="BP23"/>
  <c r="BP22"/>
  <c r="BP26" s="1"/>
  <c r="BP61" s="1"/>
  <c r="BO20"/>
  <c r="BO60"/>
  <c r="BN20"/>
  <c r="BN60" s="1"/>
  <c r="BM20"/>
  <c r="BM60" s="1"/>
  <c r="BL20"/>
  <c r="BL60"/>
  <c r="BK20"/>
  <c r="BK60" s="1"/>
  <c r="BJ20"/>
  <c r="BJ60"/>
  <c r="BP19"/>
  <c r="BP18"/>
  <c r="BP17"/>
  <c r="BP16"/>
  <c r="BP15"/>
  <c r="BP20" s="1"/>
  <c r="CA43" i="1"/>
  <c r="CA51"/>
  <c r="BZ43"/>
  <c r="BZ51"/>
  <c r="BY43"/>
  <c r="BY51"/>
  <c r="BX43"/>
  <c r="BX51"/>
  <c r="BW43"/>
  <c r="BW51"/>
  <c r="BV43"/>
  <c r="BV51"/>
  <c r="CB51"/>
  <c r="CB42"/>
  <c r="CB41"/>
  <c r="CB40"/>
  <c r="CB39"/>
  <c r="CB43"/>
  <c r="CA37"/>
  <c r="CA50"/>
  <c r="BZ37"/>
  <c r="BZ50"/>
  <c r="BY37"/>
  <c r="BY50"/>
  <c r="BX37"/>
  <c r="BX50"/>
  <c r="BW37"/>
  <c r="BW50"/>
  <c r="BV37"/>
  <c r="BV50"/>
  <c r="CB36"/>
  <c r="CB35"/>
  <c r="CA29"/>
  <c r="CA49"/>
  <c r="BZ29"/>
  <c r="BZ49"/>
  <c r="BY29"/>
  <c r="BY49"/>
  <c r="BX29"/>
  <c r="BX49"/>
  <c r="BW29"/>
  <c r="BW49"/>
  <c r="BV29"/>
  <c r="BV49"/>
  <c r="CB49"/>
  <c r="CB28"/>
  <c r="CB27"/>
  <c r="CB26"/>
  <c r="CB25"/>
  <c r="CB24"/>
  <c r="CB23"/>
  <c r="CB29"/>
  <c r="CA21"/>
  <c r="CA48"/>
  <c r="BZ21"/>
  <c r="BZ48"/>
  <c r="BY21"/>
  <c r="BY48"/>
  <c r="BX21"/>
  <c r="BX48"/>
  <c r="BW21"/>
  <c r="BW48"/>
  <c r="BV21"/>
  <c r="BV48"/>
  <c r="CC48"/>
  <c r="CE48"/>
  <c r="CB20"/>
  <c r="CB19"/>
  <c r="CB18"/>
  <c r="CB17"/>
  <c r="CB16"/>
  <c r="CB15"/>
  <c r="CB21"/>
  <c r="BO43"/>
  <c r="BO51" s="1"/>
  <c r="BN43"/>
  <c r="BN51" s="1"/>
  <c r="BM43"/>
  <c r="BM51" s="1"/>
  <c r="BL43"/>
  <c r="BL51" s="1"/>
  <c r="BK43"/>
  <c r="BK51" s="1"/>
  <c r="BJ43"/>
  <c r="BJ51" s="1"/>
  <c r="BP42"/>
  <c r="BP41"/>
  <c r="BP40"/>
  <c r="BP39"/>
  <c r="BP43"/>
  <c r="BO37"/>
  <c r="BO50"/>
  <c r="BN37"/>
  <c r="BN50" s="1"/>
  <c r="BM37"/>
  <c r="BM50"/>
  <c r="BL37"/>
  <c r="BL50" s="1"/>
  <c r="BK37"/>
  <c r="BK50"/>
  <c r="BJ37"/>
  <c r="BQ37" s="1"/>
  <c r="BS37" s="1"/>
  <c r="BP36"/>
  <c r="BP35"/>
  <c r="BP37" s="1"/>
  <c r="BO29"/>
  <c r="BO49" s="1"/>
  <c r="BN29"/>
  <c r="BN49" s="1"/>
  <c r="BM29"/>
  <c r="BM49" s="1"/>
  <c r="BL29"/>
  <c r="BL49"/>
  <c r="BK29"/>
  <c r="BK49" s="1"/>
  <c r="BJ29"/>
  <c r="BJ49"/>
  <c r="BP28"/>
  <c r="BP27"/>
  <c r="BP26"/>
  <c r="BP25"/>
  <c r="BP24"/>
  <c r="BP23"/>
  <c r="BP29" s="1"/>
  <c r="BO21"/>
  <c r="BO48" s="1"/>
  <c r="BN21"/>
  <c r="BN48" s="1"/>
  <c r="BM21"/>
  <c r="BM48"/>
  <c r="BL21"/>
  <c r="BL48" s="1"/>
  <c r="BK21"/>
  <c r="BK48" s="1"/>
  <c r="BJ21"/>
  <c r="BJ48" s="1"/>
  <c r="BP20"/>
  <c r="BP19"/>
  <c r="BP18"/>
  <c r="BP17"/>
  <c r="BP16"/>
  <c r="BP15"/>
  <c r="BP21" s="1"/>
  <c r="R45" i="6"/>
  <c r="S44"/>
  <c r="S43"/>
  <c r="S42"/>
  <c r="S41"/>
  <c r="S40"/>
  <c r="S45"/>
  <c r="S39"/>
  <c r="S37"/>
  <c r="R37"/>
  <c r="S35"/>
  <c r="S34"/>
  <c r="S33"/>
  <c r="S32"/>
  <c r="S31"/>
  <c r="R29"/>
  <c r="S28"/>
  <c r="S25"/>
  <c r="R23"/>
  <c r="S22"/>
  <c r="S19"/>
  <c r="R15"/>
  <c r="S14"/>
  <c r="S11"/>
  <c r="R8"/>
  <c r="S7"/>
  <c r="S8"/>
  <c r="S6"/>
  <c r="BC51" i="10"/>
  <c r="BC64"/>
  <c r="BB51"/>
  <c r="BB64"/>
  <c r="BA51"/>
  <c r="BA64"/>
  <c r="AZ51"/>
  <c r="AZ64"/>
  <c r="AY51"/>
  <c r="AY64"/>
  <c r="AX51"/>
  <c r="AX64"/>
  <c r="BD50"/>
  <c r="BD49"/>
  <c r="BD48"/>
  <c r="BD47"/>
  <c r="BD46"/>
  <c r="BD51"/>
  <c r="BD64"/>
  <c r="BC44"/>
  <c r="BC63"/>
  <c r="BB44"/>
  <c r="BB63"/>
  <c r="BA44"/>
  <c r="BA63"/>
  <c r="AZ44"/>
  <c r="AZ63"/>
  <c r="AY44"/>
  <c r="AY63"/>
  <c r="AX44"/>
  <c r="BE44"/>
  <c r="BG44"/>
  <c r="BD43"/>
  <c r="BD42"/>
  <c r="BD41"/>
  <c r="BC39"/>
  <c r="BC62"/>
  <c r="BB39"/>
  <c r="BB62"/>
  <c r="BA39"/>
  <c r="BA62"/>
  <c r="AZ39"/>
  <c r="AZ62"/>
  <c r="AY39"/>
  <c r="AY62"/>
  <c r="AX39"/>
  <c r="AX62"/>
  <c r="BD38"/>
  <c r="BD37"/>
  <c r="BD36"/>
  <c r="BD35"/>
  <c r="BD34"/>
  <c r="BC26"/>
  <c r="BC61"/>
  <c r="BB26"/>
  <c r="BB61"/>
  <c r="BA26"/>
  <c r="BA61"/>
  <c r="AZ26"/>
  <c r="AZ61"/>
  <c r="AY26"/>
  <c r="AY61"/>
  <c r="AX26"/>
  <c r="BE26"/>
  <c r="BG26"/>
  <c r="BD25"/>
  <c r="BD24"/>
  <c r="BD23"/>
  <c r="BD22"/>
  <c r="BD26"/>
  <c r="BD61"/>
  <c r="BC20"/>
  <c r="BC60"/>
  <c r="BB20"/>
  <c r="BB60"/>
  <c r="BB65"/>
  <c r="BA20"/>
  <c r="BA60"/>
  <c r="AZ20"/>
  <c r="AZ60"/>
  <c r="AZ65"/>
  <c r="AY20"/>
  <c r="AY60"/>
  <c r="AX20"/>
  <c r="AX60"/>
  <c r="BD19"/>
  <c r="BD18"/>
  <c r="BD17"/>
  <c r="BD16"/>
  <c r="BD15"/>
  <c r="BD20"/>
  <c r="BC43" i="1"/>
  <c r="BC51"/>
  <c r="BB43"/>
  <c r="BB51"/>
  <c r="BA43"/>
  <c r="BA51"/>
  <c r="AZ43"/>
  <c r="AZ51"/>
  <c r="AY43"/>
  <c r="AY51"/>
  <c r="AX43"/>
  <c r="AX51"/>
  <c r="BD42"/>
  <c r="BD41"/>
  <c r="BD40"/>
  <c r="BD39"/>
  <c r="BC37"/>
  <c r="BC50"/>
  <c r="BB37"/>
  <c r="BB50"/>
  <c r="BA37"/>
  <c r="BA50"/>
  <c r="AZ37"/>
  <c r="AZ50"/>
  <c r="AY37"/>
  <c r="AY50"/>
  <c r="AX37"/>
  <c r="BE37"/>
  <c r="BG37"/>
  <c r="BD36"/>
  <c r="BD35"/>
  <c r="BD37"/>
  <c r="BC29"/>
  <c r="BC49"/>
  <c r="BB29"/>
  <c r="BB49"/>
  <c r="BA29"/>
  <c r="BA49"/>
  <c r="AZ29"/>
  <c r="AZ49"/>
  <c r="AY29"/>
  <c r="AY49"/>
  <c r="AX29"/>
  <c r="AX49"/>
  <c r="BD28"/>
  <c r="BD27"/>
  <c r="BD26"/>
  <c r="BD25"/>
  <c r="BD24"/>
  <c r="BD23"/>
  <c r="BD29"/>
  <c r="BC21"/>
  <c r="BC48"/>
  <c r="BC52"/>
  <c r="BB21"/>
  <c r="BB48"/>
  <c r="BB52"/>
  <c r="BA21"/>
  <c r="BA48"/>
  <c r="BA52"/>
  <c r="AZ21"/>
  <c r="AZ48"/>
  <c r="AZ52"/>
  <c r="AY21"/>
  <c r="AY48"/>
  <c r="AY52"/>
  <c r="AX21"/>
  <c r="BD20"/>
  <c r="BD19"/>
  <c r="BD18"/>
  <c r="BD17"/>
  <c r="BD16"/>
  <c r="BD15"/>
  <c r="N45" i="6"/>
  <c r="O44"/>
  <c r="O43"/>
  <c r="O41"/>
  <c r="O39"/>
  <c r="N37"/>
  <c r="O37"/>
  <c r="O35"/>
  <c r="O34"/>
  <c r="O33"/>
  <c r="O32"/>
  <c r="O31"/>
  <c r="N29"/>
  <c r="O28"/>
  <c r="O27"/>
  <c r="O25"/>
  <c r="N23"/>
  <c r="O22"/>
  <c r="O20"/>
  <c r="O18"/>
  <c r="N15"/>
  <c r="O14"/>
  <c r="O12"/>
  <c r="O10"/>
  <c r="N8"/>
  <c r="O7"/>
  <c r="O6"/>
  <c r="AA45"/>
  <c r="AA31"/>
  <c r="AA33"/>
  <c r="AA35"/>
  <c r="AA27"/>
  <c r="CB44" i="10"/>
  <c r="CB63"/>
  <c r="CC43" i="1"/>
  <c r="CE43"/>
  <c r="CB37"/>
  <c r="CC50"/>
  <c r="CE50"/>
  <c r="CC37"/>
  <c r="CE37"/>
  <c r="BW52"/>
  <c r="BY52"/>
  <c r="CA52"/>
  <c r="CC29"/>
  <c r="CE29"/>
  <c r="BX52"/>
  <c r="BZ52"/>
  <c r="CC21"/>
  <c r="CE21"/>
  <c r="AA10" i="6"/>
  <c r="AA12"/>
  <c r="AA18"/>
  <c r="AA23"/>
  <c r="AA20"/>
  <c r="AA26"/>
  <c r="AA29"/>
  <c r="W31"/>
  <c r="W33"/>
  <c r="W35"/>
  <c r="W40"/>
  <c r="W42"/>
  <c r="CB60" i="10"/>
  <c r="CC60"/>
  <c r="CE60"/>
  <c r="BW65"/>
  <c r="BY65"/>
  <c r="CA65"/>
  <c r="CC62"/>
  <c r="CE62"/>
  <c r="CC64"/>
  <c r="CE64"/>
  <c r="CC20"/>
  <c r="CE20"/>
  <c r="BV61"/>
  <c r="CC61"/>
  <c r="CE61"/>
  <c r="BV63"/>
  <c r="CC63"/>
  <c r="CE63"/>
  <c r="CC39"/>
  <c r="CE39"/>
  <c r="CC51"/>
  <c r="CE51"/>
  <c r="BQ20"/>
  <c r="BS20" s="1"/>
  <c r="BJ61"/>
  <c r="BQ51"/>
  <c r="BS51" s="1"/>
  <c r="CB48" i="1"/>
  <c r="CC49"/>
  <c r="CE49"/>
  <c r="CB50"/>
  <c r="CC51"/>
  <c r="CE51"/>
  <c r="BV52"/>
  <c r="BQ29"/>
  <c r="BS29" s="1"/>
  <c r="S27" i="6"/>
  <c r="S17"/>
  <c r="S21"/>
  <c r="S13"/>
  <c r="AY65" i="10"/>
  <c r="BA65"/>
  <c r="BC65"/>
  <c r="BD44"/>
  <c r="BD63"/>
  <c r="BD39"/>
  <c r="BD62"/>
  <c r="BD43" i="1"/>
  <c r="BD21"/>
  <c r="BE21"/>
  <c r="BG21"/>
  <c r="S10" i="6"/>
  <c r="S12"/>
  <c r="S18"/>
  <c r="S23"/>
  <c r="S20"/>
  <c r="S26"/>
  <c r="S29"/>
  <c r="BD60" i="10"/>
  <c r="BE60"/>
  <c r="BG60"/>
  <c r="BE62"/>
  <c r="BG62"/>
  <c r="BE64"/>
  <c r="BG64"/>
  <c r="BE20"/>
  <c r="BG20"/>
  <c r="AX61"/>
  <c r="BE61"/>
  <c r="BG61"/>
  <c r="AX63"/>
  <c r="BE63"/>
  <c r="BG63"/>
  <c r="BE39"/>
  <c r="BG39"/>
  <c r="BE51"/>
  <c r="BG51"/>
  <c r="BD49" i="1"/>
  <c r="BE49"/>
  <c r="BG49"/>
  <c r="BD51"/>
  <c r="BE51"/>
  <c r="BG51"/>
  <c r="BE29"/>
  <c r="BG29"/>
  <c r="BE43"/>
  <c r="BG43"/>
  <c r="AX48"/>
  <c r="AX50"/>
  <c r="O40" i="6"/>
  <c r="O42"/>
  <c r="O45"/>
  <c r="O26"/>
  <c r="O29"/>
  <c r="O17"/>
  <c r="O19"/>
  <c r="O21"/>
  <c r="O11"/>
  <c r="O15"/>
  <c r="O13"/>
  <c r="O8"/>
  <c r="O23"/>
  <c r="AA15"/>
  <c r="CC52" i="1"/>
  <c r="CE52"/>
  <c r="BV65" i="10"/>
  <c r="CB52" i="1"/>
  <c r="S15" i="6"/>
  <c r="AX65" i="10"/>
  <c r="BE48" i="1"/>
  <c r="BG48"/>
  <c r="AX52"/>
  <c r="BE52"/>
  <c r="BG52"/>
  <c r="BD48"/>
  <c r="BE50"/>
  <c r="BG50"/>
  <c r="BD50"/>
  <c r="AQ64" i="10"/>
  <c r="AM64"/>
  <c r="AQ62"/>
  <c r="AM62"/>
  <c r="AQ51"/>
  <c r="AP51"/>
  <c r="AP64"/>
  <c r="AO51"/>
  <c r="AO64"/>
  <c r="AN51"/>
  <c r="AN64"/>
  <c r="AM51"/>
  <c r="AL51"/>
  <c r="AL64"/>
  <c r="AR50"/>
  <c r="AR49"/>
  <c r="AR48"/>
  <c r="AR47"/>
  <c r="AR51"/>
  <c r="AR64"/>
  <c r="AR46"/>
  <c r="AQ44"/>
  <c r="AQ63"/>
  <c r="AP44"/>
  <c r="AP63"/>
  <c r="AO44"/>
  <c r="AO63"/>
  <c r="AN44"/>
  <c r="AN63"/>
  <c r="AM44"/>
  <c r="AM63"/>
  <c r="AL44"/>
  <c r="AS44"/>
  <c r="AU44"/>
  <c r="AR43"/>
  <c r="AR42"/>
  <c r="AR44"/>
  <c r="AR63"/>
  <c r="AR41"/>
  <c r="AQ39"/>
  <c r="AP39"/>
  <c r="AP62"/>
  <c r="AO39"/>
  <c r="AO62"/>
  <c r="AN39"/>
  <c r="AN62"/>
  <c r="AM39"/>
  <c r="AL39"/>
  <c r="AL62"/>
  <c r="AR38"/>
  <c r="AR37"/>
  <c r="AR36"/>
  <c r="AR35"/>
  <c r="AR39"/>
  <c r="AR62"/>
  <c r="AR34"/>
  <c r="AQ26"/>
  <c r="AQ61"/>
  <c r="AP26"/>
  <c r="AP61"/>
  <c r="AO26"/>
  <c r="AO61"/>
  <c r="AN26"/>
  <c r="AN61"/>
  <c r="AM26"/>
  <c r="AM61"/>
  <c r="AL26"/>
  <c r="AS26"/>
  <c r="AU26"/>
  <c r="AR25"/>
  <c r="AR24"/>
  <c r="AR23"/>
  <c r="AR22"/>
  <c r="AR26"/>
  <c r="AR61"/>
  <c r="AQ20"/>
  <c r="AQ60"/>
  <c r="AQ65"/>
  <c r="AP20"/>
  <c r="AP60"/>
  <c r="AO20"/>
  <c r="AO60"/>
  <c r="AN20"/>
  <c r="AN60"/>
  <c r="AM20"/>
  <c r="AM60"/>
  <c r="AM65"/>
  <c r="AL20"/>
  <c r="AL60"/>
  <c r="AR19"/>
  <c r="AR18"/>
  <c r="AR17"/>
  <c r="AR16"/>
  <c r="AR15"/>
  <c r="AQ43" i="1"/>
  <c r="AQ51"/>
  <c r="AP43"/>
  <c r="AP51"/>
  <c r="AO43"/>
  <c r="AO51"/>
  <c r="AN43"/>
  <c r="AN51"/>
  <c r="AM43"/>
  <c r="AM51"/>
  <c r="AL43"/>
  <c r="AL51"/>
  <c r="AR42"/>
  <c r="AR41"/>
  <c r="AR40"/>
  <c r="AR39"/>
  <c r="AR43"/>
  <c r="AQ37"/>
  <c r="AQ50"/>
  <c r="AP37"/>
  <c r="AP50"/>
  <c r="AO37"/>
  <c r="AO50"/>
  <c r="AN37"/>
  <c r="AN50"/>
  <c r="AM37"/>
  <c r="AM50"/>
  <c r="AL37"/>
  <c r="AR36"/>
  <c r="AR35"/>
  <c r="AQ29"/>
  <c r="AQ49"/>
  <c r="AP29"/>
  <c r="AP49"/>
  <c r="AO29"/>
  <c r="AO49"/>
  <c r="AN29"/>
  <c r="AN49"/>
  <c r="AM29"/>
  <c r="AM49"/>
  <c r="AL29"/>
  <c r="AL49"/>
  <c r="AR28"/>
  <c r="AR27"/>
  <c r="AR26"/>
  <c r="AR25"/>
  <c r="AR24"/>
  <c r="AR23"/>
  <c r="AR29"/>
  <c r="AQ21"/>
  <c r="AQ48"/>
  <c r="AQ52"/>
  <c r="AP21"/>
  <c r="AP48"/>
  <c r="AP52"/>
  <c r="AO21"/>
  <c r="AO48"/>
  <c r="AO52"/>
  <c r="AN21"/>
  <c r="AN48"/>
  <c r="AN52"/>
  <c r="AM21"/>
  <c r="AM48"/>
  <c r="AM52"/>
  <c r="AL21"/>
  <c r="AR20"/>
  <c r="AR19"/>
  <c r="AR18"/>
  <c r="AR17"/>
  <c r="AR16"/>
  <c r="AR15"/>
  <c r="K39" i="6"/>
  <c r="J45"/>
  <c r="K44"/>
  <c r="K43"/>
  <c r="K41"/>
  <c r="J37"/>
  <c r="K37"/>
  <c r="K34"/>
  <c r="K32"/>
  <c r="J29"/>
  <c r="K28"/>
  <c r="K27"/>
  <c r="K26"/>
  <c r="K29"/>
  <c r="K25"/>
  <c r="J23"/>
  <c r="K22"/>
  <c r="K21"/>
  <c r="K19"/>
  <c r="K17"/>
  <c r="J15"/>
  <c r="K14"/>
  <c r="K13"/>
  <c r="K12"/>
  <c r="K11"/>
  <c r="K10"/>
  <c r="K15"/>
  <c r="J8"/>
  <c r="K7"/>
  <c r="K6"/>
  <c r="K8"/>
  <c r="CC65" i="10"/>
  <c r="CE65"/>
  <c r="CB65"/>
  <c r="BE65"/>
  <c r="BG65"/>
  <c r="BD65"/>
  <c r="BD52" i="1"/>
  <c r="AS64" i="10"/>
  <c r="AU64"/>
  <c r="AO65"/>
  <c r="AS62"/>
  <c r="AU62"/>
  <c r="AN65"/>
  <c r="AP65"/>
  <c r="AR20"/>
  <c r="AR37" i="1"/>
  <c r="AS37"/>
  <c r="AU37"/>
  <c r="AR21"/>
  <c r="AS21"/>
  <c r="AU21"/>
  <c r="AR60" i="10"/>
  <c r="AS60"/>
  <c r="AU60"/>
  <c r="AS20"/>
  <c r="AU20"/>
  <c r="AL61"/>
  <c r="AS61"/>
  <c r="AU61"/>
  <c r="AL63"/>
  <c r="AS63"/>
  <c r="AU63"/>
  <c r="AS39"/>
  <c r="AU39"/>
  <c r="AS51"/>
  <c r="AU51"/>
  <c r="AR49" i="1"/>
  <c r="AS49"/>
  <c r="AU49"/>
  <c r="AR51"/>
  <c r="AS51"/>
  <c r="AU51"/>
  <c r="AS29"/>
  <c r="AU29"/>
  <c r="AS43"/>
  <c r="AU43"/>
  <c r="AL48"/>
  <c r="AL50"/>
  <c r="K40" i="6"/>
  <c r="K45"/>
  <c r="K42"/>
  <c r="K18"/>
  <c r="K23"/>
  <c r="K20"/>
  <c r="K31"/>
  <c r="K33"/>
  <c r="K35"/>
  <c r="AL65" i="10"/>
  <c r="AS48" i="1"/>
  <c r="AU48"/>
  <c r="AL52"/>
  <c r="AS52"/>
  <c r="AU52"/>
  <c r="AR48"/>
  <c r="AS50"/>
  <c r="AU50"/>
  <c r="AR50"/>
  <c r="AE51" i="10"/>
  <c r="AE64"/>
  <c r="AD51"/>
  <c r="AD64"/>
  <c r="AC51"/>
  <c r="AC64"/>
  <c r="AB51"/>
  <c r="AB64"/>
  <c r="AA51"/>
  <c r="AA64"/>
  <c r="Z51"/>
  <c r="Z64"/>
  <c r="AF50"/>
  <c r="AF49"/>
  <c r="AF48"/>
  <c r="AF47"/>
  <c r="AF46"/>
  <c r="AF51"/>
  <c r="AF64"/>
  <c r="AE44"/>
  <c r="AE63"/>
  <c r="AD44"/>
  <c r="AD63"/>
  <c r="AC44"/>
  <c r="AC63"/>
  <c r="AB44"/>
  <c r="AB63"/>
  <c r="AA44"/>
  <c r="AA63"/>
  <c r="Z44"/>
  <c r="AG44"/>
  <c r="AI44"/>
  <c r="AF43"/>
  <c r="AF42"/>
  <c r="AF41"/>
  <c r="AE39"/>
  <c r="AE62"/>
  <c r="AD39"/>
  <c r="AD62"/>
  <c r="AC39"/>
  <c r="AC62"/>
  <c r="AB39"/>
  <c r="AB62"/>
  <c r="AA39"/>
  <c r="AA62"/>
  <c r="Z39"/>
  <c r="Z62"/>
  <c r="AF38"/>
  <c r="AF37"/>
  <c r="AF36"/>
  <c r="AF35"/>
  <c r="AF34"/>
  <c r="AF39"/>
  <c r="AF62"/>
  <c r="AE26"/>
  <c r="AE61"/>
  <c r="AD26"/>
  <c r="AD61"/>
  <c r="AC26"/>
  <c r="AC61"/>
  <c r="AB26"/>
  <c r="AB61"/>
  <c r="AA26"/>
  <c r="AA61"/>
  <c r="Z26"/>
  <c r="AG26"/>
  <c r="AI26"/>
  <c r="AF25"/>
  <c r="AF24"/>
  <c r="AF23"/>
  <c r="AF22"/>
  <c r="AF26"/>
  <c r="AF61"/>
  <c r="AE20"/>
  <c r="AE60"/>
  <c r="AD20"/>
  <c r="AD60"/>
  <c r="AD65"/>
  <c r="AC20"/>
  <c r="AC60"/>
  <c r="AB20"/>
  <c r="AB60"/>
  <c r="AB65"/>
  <c r="AA20"/>
  <c r="AA60"/>
  <c r="Z20"/>
  <c r="Z60"/>
  <c r="AF19"/>
  <c r="AF18"/>
  <c r="AF17"/>
  <c r="AF16"/>
  <c r="AF15"/>
  <c r="AE43" i="1"/>
  <c r="AE51"/>
  <c r="AD43"/>
  <c r="AD51"/>
  <c r="AC43"/>
  <c r="AC51"/>
  <c r="AB43"/>
  <c r="AB51"/>
  <c r="AA43"/>
  <c r="AA51"/>
  <c r="Z43"/>
  <c r="Z51"/>
  <c r="AF42"/>
  <c r="AF41"/>
  <c r="AF40"/>
  <c r="AF39"/>
  <c r="AF43"/>
  <c r="AE37"/>
  <c r="AE50"/>
  <c r="AD37"/>
  <c r="AD50"/>
  <c r="AC37"/>
  <c r="AC50"/>
  <c r="AB37"/>
  <c r="AB50"/>
  <c r="AA37"/>
  <c r="AA50"/>
  <c r="Z37"/>
  <c r="AG37"/>
  <c r="AI37"/>
  <c r="AF36"/>
  <c r="AF35"/>
  <c r="AF37"/>
  <c r="AE29"/>
  <c r="AE49"/>
  <c r="AD29"/>
  <c r="AD49"/>
  <c r="AC29"/>
  <c r="AC49"/>
  <c r="AB29"/>
  <c r="AB49"/>
  <c r="AA29"/>
  <c r="AA49"/>
  <c r="Z29"/>
  <c r="Z49"/>
  <c r="AF28"/>
  <c r="AF27"/>
  <c r="AF26"/>
  <c r="AF25"/>
  <c r="AF24"/>
  <c r="AF23"/>
  <c r="AF29"/>
  <c r="AE21"/>
  <c r="AE48"/>
  <c r="AE52"/>
  <c r="AD21"/>
  <c r="AD48"/>
  <c r="AD52"/>
  <c r="AC21"/>
  <c r="AC48"/>
  <c r="AC52"/>
  <c r="AB21"/>
  <c r="AB48"/>
  <c r="AB52"/>
  <c r="AA21"/>
  <c r="AA48"/>
  <c r="AA52"/>
  <c r="Z21"/>
  <c r="AG21"/>
  <c r="AI21"/>
  <c r="AF20"/>
  <c r="AF19"/>
  <c r="AF18"/>
  <c r="AF17"/>
  <c r="AF16"/>
  <c r="AF15"/>
  <c r="AF21"/>
  <c r="N49"/>
  <c r="P48"/>
  <c r="R48"/>
  <c r="O29"/>
  <c r="O49"/>
  <c r="N29"/>
  <c r="O21"/>
  <c r="O48"/>
  <c r="P21"/>
  <c r="Q21"/>
  <c r="Q48"/>
  <c r="R21"/>
  <c r="S21"/>
  <c r="S48"/>
  <c r="N21"/>
  <c r="N48"/>
  <c r="AD45" i="6"/>
  <c r="AE44" s="1"/>
  <c r="B15"/>
  <c r="F15"/>
  <c r="G14"/>
  <c r="F45"/>
  <c r="G44"/>
  <c r="G43"/>
  <c r="G41"/>
  <c r="F37"/>
  <c r="G37"/>
  <c r="G32"/>
  <c r="F29"/>
  <c r="G28"/>
  <c r="G26"/>
  <c r="F23"/>
  <c r="G22"/>
  <c r="G20"/>
  <c r="G13"/>
  <c r="G11"/>
  <c r="F8"/>
  <c r="G7"/>
  <c r="CN47" i="10"/>
  <c r="CM51"/>
  <c r="CN49"/>
  <c r="CN50"/>
  <c r="CN43"/>
  <c r="CK51"/>
  <c r="CN41"/>
  <c r="CN16"/>
  <c r="CK20"/>
  <c r="S51"/>
  <c r="S64"/>
  <c r="R51"/>
  <c r="R64"/>
  <c r="Q51"/>
  <c r="Q64"/>
  <c r="P51"/>
  <c r="P64"/>
  <c r="O51"/>
  <c r="O64"/>
  <c r="N51"/>
  <c r="N64"/>
  <c r="U64"/>
  <c r="T50"/>
  <c r="T49"/>
  <c r="T48"/>
  <c r="T47"/>
  <c r="T51"/>
  <c r="T64"/>
  <c r="T46"/>
  <c r="S44"/>
  <c r="S63"/>
  <c r="R44"/>
  <c r="R63"/>
  <c r="Q44"/>
  <c r="Q63"/>
  <c r="P44"/>
  <c r="P63"/>
  <c r="O44"/>
  <c r="O63"/>
  <c r="CO63"/>
  <c r="CQ63" s="1"/>
  <c r="N44"/>
  <c r="U44"/>
  <c r="W44"/>
  <c r="T43"/>
  <c r="T42"/>
  <c r="T41"/>
  <c r="S39"/>
  <c r="S62"/>
  <c r="R39"/>
  <c r="R62"/>
  <c r="Q39"/>
  <c r="Q62"/>
  <c r="P39"/>
  <c r="P62"/>
  <c r="O39"/>
  <c r="O62"/>
  <c r="N39"/>
  <c r="N62"/>
  <c r="T38"/>
  <c r="T37"/>
  <c r="T36"/>
  <c r="T35"/>
  <c r="T34"/>
  <c r="T39"/>
  <c r="T62"/>
  <c r="S26"/>
  <c r="S61"/>
  <c r="R26"/>
  <c r="R61"/>
  <c r="Q26"/>
  <c r="Q61"/>
  <c r="P26"/>
  <c r="P61"/>
  <c r="O26"/>
  <c r="O61"/>
  <c r="N26"/>
  <c r="U26"/>
  <c r="W26"/>
  <c r="T25"/>
  <c r="T24"/>
  <c r="T23"/>
  <c r="T22"/>
  <c r="T26"/>
  <c r="T61"/>
  <c r="S20"/>
  <c r="S60"/>
  <c r="R20"/>
  <c r="R60"/>
  <c r="Q20"/>
  <c r="Q60"/>
  <c r="P20"/>
  <c r="P60"/>
  <c r="O20"/>
  <c r="O60"/>
  <c r="N20"/>
  <c r="U20"/>
  <c r="W20"/>
  <c r="T19"/>
  <c r="T18"/>
  <c r="T17"/>
  <c r="T16"/>
  <c r="T15"/>
  <c r="T20"/>
  <c r="CN28" i="1"/>
  <c r="CL43"/>
  <c r="CJ43"/>
  <c r="CH43"/>
  <c r="CO43" s="1"/>
  <c r="CQ43" s="1"/>
  <c r="CM37"/>
  <c r="CK37"/>
  <c r="CI37"/>
  <c r="CJ21"/>
  <c r="CN15"/>
  <c r="S43"/>
  <c r="S51"/>
  <c r="R43"/>
  <c r="R51"/>
  <c r="Q43"/>
  <c r="Q51"/>
  <c r="P43"/>
  <c r="P51"/>
  <c r="O43"/>
  <c r="O51"/>
  <c r="N43"/>
  <c r="U43"/>
  <c r="W43"/>
  <c r="T42"/>
  <c r="T41"/>
  <c r="T40"/>
  <c r="T39"/>
  <c r="T43"/>
  <c r="S37"/>
  <c r="S50"/>
  <c r="R37"/>
  <c r="R50"/>
  <c r="Q37"/>
  <c r="Q50"/>
  <c r="P37"/>
  <c r="P50"/>
  <c r="O37"/>
  <c r="O50"/>
  <c r="N37"/>
  <c r="N50"/>
  <c r="T36"/>
  <c r="T35"/>
  <c r="S29"/>
  <c r="S49"/>
  <c r="R29"/>
  <c r="R49"/>
  <c r="Q29"/>
  <c r="Q49"/>
  <c r="P29"/>
  <c r="P49"/>
  <c r="T28"/>
  <c r="T27"/>
  <c r="T26"/>
  <c r="T25"/>
  <c r="T24"/>
  <c r="T23"/>
  <c r="T29"/>
  <c r="U21"/>
  <c r="W21"/>
  <c r="T20"/>
  <c r="T19"/>
  <c r="T18"/>
  <c r="T17"/>
  <c r="T16"/>
  <c r="T15"/>
  <c r="T21"/>
  <c r="CJ26" i="10"/>
  <c r="CK39"/>
  <c r="CN34"/>
  <c r="CN22"/>
  <c r="CN24" i="1"/>
  <c r="CL29"/>
  <c r="CN25"/>
  <c r="CN26"/>
  <c r="CN23"/>
  <c r="B37" i="6"/>
  <c r="C31"/>
  <c r="B16" i="7"/>
  <c r="B31"/>
  <c r="C29" i="1"/>
  <c r="D29"/>
  <c r="D49"/>
  <c r="E29"/>
  <c r="F29"/>
  <c r="G29"/>
  <c r="B29"/>
  <c r="B49"/>
  <c r="H28"/>
  <c r="C21"/>
  <c r="C48"/>
  <c r="D21"/>
  <c r="D48"/>
  <c r="E21"/>
  <c r="F21"/>
  <c r="F48"/>
  <c r="G21"/>
  <c r="G48"/>
  <c r="B21"/>
  <c r="H20"/>
  <c r="CL51" i="10"/>
  <c r="CM44"/>
  <c r="CL44"/>
  <c r="CM39"/>
  <c r="CK26"/>
  <c r="C44"/>
  <c r="D44"/>
  <c r="D63"/>
  <c r="E44"/>
  <c r="E63"/>
  <c r="F44"/>
  <c r="F63"/>
  <c r="G44"/>
  <c r="B44"/>
  <c r="C26"/>
  <c r="D26"/>
  <c r="D61"/>
  <c r="E26"/>
  <c r="E61"/>
  <c r="F26"/>
  <c r="F61"/>
  <c r="G26"/>
  <c r="G61"/>
  <c r="B26"/>
  <c r="B61"/>
  <c r="G51"/>
  <c r="G64"/>
  <c r="F51"/>
  <c r="F64"/>
  <c r="E51"/>
  <c r="E64"/>
  <c r="D51"/>
  <c r="D64"/>
  <c r="C51"/>
  <c r="C64"/>
  <c r="B51"/>
  <c r="G39"/>
  <c r="G62"/>
  <c r="F39"/>
  <c r="F62"/>
  <c r="E39"/>
  <c r="E62"/>
  <c r="D39"/>
  <c r="D62"/>
  <c r="C39"/>
  <c r="C62"/>
  <c r="B39"/>
  <c r="H16"/>
  <c r="H17"/>
  <c r="H18"/>
  <c r="H19"/>
  <c r="H50"/>
  <c r="H49"/>
  <c r="H48"/>
  <c r="H47"/>
  <c r="H46"/>
  <c r="H37"/>
  <c r="H38"/>
  <c r="H36"/>
  <c r="H35"/>
  <c r="H34"/>
  <c r="H43"/>
  <c r="H42"/>
  <c r="H41"/>
  <c r="H25"/>
  <c r="H24"/>
  <c r="H23"/>
  <c r="H22"/>
  <c r="G20"/>
  <c r="G60"/>
  <c r="F20"/>
  <c r="F60"/>
  <c r="E20"/>
  <c r="E60"/>
  <c r="D20"/>
  <c r="D60"/>
  <c r="C20"/>
  <c r="C60"/>
  <c r="B20"/>
  <c r="CM20"/>
  <c r="H15"/>
  <c r="C37" i="1"/>
  <c r="C50"/>
  <c r="D37"/>
  <c r="D50"/>
  <c r="E37"/>
  <c r="F37"/>
  <c r="G37"/>
  <c r="G50"/>
  <c r="C49"/>
  <c r="CK43"/>
  <c r="CL37"/>
  <c r="CM29"/>
  <c r="CK29"/>
  <c r="CM21"/>
  <c r="CL21"/>
  <c r="H18"/>
  <c r="L18" i="7"/>
  <c r="F50"/>
  <c r="B29" i="6"/>
  <c r="C26"/>
  <c r="B23"/>
  <c r="C18"/>
  <c r="C14"/>
  <c r="B45"/>
  <c r="C42"/>
  <c r="B8"/>
  <c r="C7"/>
  <c r="B37" i="1"/>
  <c r="F53" i="7"/>
  <c r="F52"/>
  <c r="F51"/>
  <c r="B48" i="1"/>
  <c r="E48"/>
  <c r="F49"/>
  <c r="B43"/>
  <c r="B51"/>
  <c r="C43"/>
  <c r="C51"/>
  <c r="D43"/>
  <c r="D51"/>
  <c r="E43"/>
  <c r="E51"/>
  <c r="F43"/>
  <c r="F51"/>
  <c r="L35" i="7"/>
  <c r="L31" s="1"/>
  <c r="E49" i="1"/>
  <c r="F50"/>
  <c r="G49"/>
  <c r="G43"/>
  <c r="G51"/>
  <c r="H19"/>
  <c r="H17"/>
  <c r="H36"/>
  <c r="H37"/>
  <c r="H35"/>
  <c r="C6" i="6"/>
  <c r="C8"/>
  <c r="C12"/>
  <c r="C32"/>
  <c r="C34"/>
  <c r="C37"/>
  <c r="H39" i="1"/>
  <c r="H40"/>
  <c r="H41"/>
  <c r="H42"/>
  <c r="H23"/>
  <c r="H24"/>
  <c r="H25"/>
  <c r="H26"/>
  <c r="H27"/>
  <c r="H15"/>
  <c r="H16"/>
  <c r="CN46" i="10"/>
  <c r="CJ44"/>
  <c r="CJ39"/>
  <c r="CN42"/>
  <c r="H44"/>
  <c r="H63"/>
  <c r="CN25"/>
  <c r="CN26" s="1"/>
  <c r="CN61" s="1"/>
  <c r="CJ37" i="1"/>
  <c r="CN35"/>
  <c r="CK44" i="10"/>
  <c r="CN18"/>
  <c r="CL20"/>
  <c r="G63"/>
  <c r="C63"/>
  <c r="B62"/>
  <c r="B63"/>
  <c r="B64"/>
  <c r="CO64"/>
  <c r="CQ64" s="1"/>
  <c r="CN17"/>
  <c r="CJ20"/>
  <c r="I29" i="1"/>
  <c r="K29"/>
  <c r="E50"/>
  <c r="I43"/>
  <c r="K43"/>
  <c r="B60" i="10"/>
  <c r="I20"/>
  <c r="K20"/>
  <c r="C61"/>
  <c r="I26"/>
  <c r="K26"/>
  <c r="CN24"/>
  <c r="CN38"/>
  <c r="CL39"/>
  <c r="CN36"/>
  <c r="CN16" i="1"/>
  <c r="CN27"/>
  <c r="CN29"/>
  <c r="I44" i="10"/>
  <c r="K44"/>
  <c r="I37" i="1"/>
  <c r="K37"/>
  <c r="B50"/>
  <c r="CN39"/>
  <c r="CN17"/>
  <c r="CN15" i="10"/>
  <c r="CN40" i="1"/>
  <c r="H20" i="10"/>
  <c r="C11" i="6"/>
  <c r="C13"/>
  <c r="C10"/>
  <c r="CM26" i="10"/>
  <c r="CN35"/>
  <c r="C40" i="6"/>
  <c r="C45"/>
  <c r="C44"/>
  <c r="C43"/>
  <c r="C25"/>
  <c r="C28"/>
  <c r="CL26" i="10"/>
  <c r="I21" i="1"/>
  <c r="K21"/>
  <c r="CK21"/>
  <c r="CH37"/>
  <c r="C41" i="6"/>
  <c r="C27"/>
  <c r="C19"/>
  <c r="C20"/>
  <c r="C15"/>
  <c r="H51" i="10"/>
  <c r="H64"/>
  <c r="CN19"/>
  <c r="H43" i="1"/>
  <c r="CJ29"/>
  <c r="H29"/>
  <c r="CN19"/>
  <c r="H21"/>
  <c r="CJ51" i="10"/>
  <c r="I51"/>
  <c r="K51"/>
  <c r="CN37"/>
  <c r="H26"/>
  <c r="H61"/>
  <c r="CN36" i="1"/>
  <c r="CN37" s="1"/>
  <c r="H39" i="10"/>
  <c r="H62"/>
  <c r="I39"/>
  <c r="K39"/>
  <c r="CI43" i="1"/>
  <c r="CN23" i="10"/>
  <c r="I61"/>
  <c r="B65"/>
  <c r="CH29" i="1"/>
  <c r="CI29"/>
  <c r="E23" i="7"/>
  <c r="K61" i="10"/>
  <c r="G40" i="6"/>
  <c r="G45"/>
  <c r="G42"/>
  <c r="G31"/>
  <c r="G34"/>
  <c r="G27"/>
  <c r="G17"/>
  <c r="G21"/>
  <c r="G10"/>
  <c r="G12"/>
  <c r="G33"/>
  <c r="G35"/>
  <c r="T44" i="10"/>
  <c r="T63"/>
  <c r="N61"/>
  <c r="N63"/>
  <c r="U63"/>
  <c r="W63"/>
  <c r="U39"/>
  <c r="W39"/>
  <c r="U51"/>
  <c r="W51"/>
  <c r="U29" i="1"/>
  <c r="W29"/>
  <c r="G15" i="6"/>
  <c r="CN42" i="1"/>
  <c r="C35" i="6"/>
  <c r="C33"/>
  <c r="C29"/>
  <c r="C21"/>
  <c r="C17"/>
  <c r="C23"/>
  <c r="C22"/>
  <c r="I64" i="10"/>
  <c r="I63"/>
  <c r="I62"/>
  <c r="F65"/>
  <c r="I60"/>
  <c r="C65"/>
  <c r="H60"/>
  <c r="G65"/>
  <c r="D65"/>
  <c r="E65"/>
  <c r="E52" i="1"/>
  <c r="H50"/>
  <c r="I50"/>
  <c r="F9" i="7"/>
  <c r="G52" i="1"/>
  <c r="K64" i="10"/>
  <c r="H23" i="7"/>
  <c r="G23"/>
  <c r="K63" i="10"/>
  <c r="K62"/>
  <c r="F23" i="7"/>
  <c r="I65" i="10"/>
  <c r="K65"/>
  <c r="D23" i="7"/>
  <c r="K60" i="10"/>
  <c r="H65"/>
  <c r="K50" i="1"/>
  <c r="J23" i="7"/>
  <c r="CN39" i="10"/>
  <c r="CN62" s="1"/>
  <c r="CN44"/>
  <c r="CN63" s="1"/>
  <c r="F52" i="1"/>
  <c r="D52"/>
  <c r="T50"/>
  <c r="U48"/>
  <c r="W48"/>
  <c r="T48"/>
  <c r="H51"/>
  <c r="I51"/>
  <c r="H48"/>
  <c r="I48"/>
  <c r="CI52"/>
  <c r="C52"/>
  <c r="I49"/>
  <c r="H49"/>
  <c r="B52"/>
  <c r="I52"/>
  <c r="U50"/>
  <c r="F10" i="7"/>
  <c r="O52" i="1"/>
  <c r="T37"/>
  <c r="U37"/>
  <c r="W37"/>
  <c r="CI21"/>
  <c r="CN20"/>
  <c r="CN18"/>
  <c r="CM43"/>
  <c r="CN41"/>
  <c r="N51"/>
  <c r="AS65" i="10"/>
  <c r="AU65"/>
  <c r="AR65"/>
  <c r="AR52" i="1"/>
  <c r="AF44" i="10"/>
  <c r="AF63"/>
  <c r="AF20"/>
  <c r="AF60"/>
  <c r="AG60"/>
  <c r="AI60"/>
  <c r="AA65"/>
  <c r="AC65"/>
  <c r="AE65"/>
  <c r="AG62"/>
  <c r="AI62"/>
  <c r="AG64"/>
  <c r="AI64"/>
  <c r="AG20"/>
  <c r="AI20"/>
  <c r="Z61"/>
  <c r="AG61"/>
  <c r="AI61"/>
  <c r="Z63"/>
  <c r="AG63"/>
  <c r="AI63"/>
  <c r="AG39"/>
  <c r="AI39"/>
  <c r="AG51"/>
  <c r="AI51"/>
  <c r="AF49" i="1"/>
  <c r="AG49"/>
  <c r="AI49"/>
  <c r="AF51"/>
  <c r="AG51"/>
  <c r="AI51"/>
  <c r="AG29"/>
  <c r="AI29"/>
  <c r="AG43"/>
  <c r="AI43"/>
  <c r="Z48"/>
  <c r="Z50"/>
  <c r="P52"/>
  <c r="CJ52"/>
  <c r="U49"/>
  <c r="W49"/>
  <c r="T49"/>
  <c r="R52"/>
  <c r="CL52"/>
  <c r="Q52"/>
  <c r="S52"/>
  <c r="AE40" i="6"/>
  <c r="G25"/>
  <c r="G29"/>
  <c r="G19"/>
  <c r="G23"/>
  <c r="G18"/>
  <c r="G6"/>
  <c r="G8"/>
  <c r="H24" i="7"/>
  <c r="W64" i="10"/>
  <c r="CN48"/>
  <c r="CN51" s="1"/>
  <c r="CN64" s="1"/>
  <c r="G24" i="7"/>
  <c r="U62" i="10"/>
  <c r="CO62"/>
  <c r="CQ62" s="1"/>
  <c r="CJ65"/>
  <c r="U61"/>
  <c r="Q65"/>
  <c r="CO61"/>
  <c r="CQ61" s="1"/>
  <c r="P65"/>
  <c r="CK65"/>
  <c r="CN65" s="1"/>
  <c r="R65"/>
  <c r="CL65"/>
  <c r="O65"/>
  <c r="S65"/>
  <c r="CM65"/>
  <c r="N60"/>
  <c r="CM52" i="1"/>
  <c r="CK52"/>
  <c r="CN50"/>
  <c r="CO50"/>
  <c r="CQ50" s="1"/>
  <c r="W50"/>
  <c r="E10" i="7"/>
  <c r="D10"/>
  <c r="CH21" i="1"/>
  <c r="T51"/>
  <c r="T52"/>
  <c r="U51"/>
  <c r="K52"/>
  <c r="J9" i="7"/>
  <c r="E9"/>
  <c r="K49" i="1"/>
  <c r="D9" i="7"/>
  <c r="K48" i="1"/>
  <c r="K51"/>
  <c r="G9" i="7"/>
  <c r="CO48" i="1"/>
  <c r="CQ48" s="1"/>
  <c r="CN48"/>
  <c r="N52"/>
  <c r="U52"/>
  <c r="W52"/>
  <c r="H52"/>
  <c r="Z65" i="10"/>
  <c r="AG48" i="1"/>
  <c r="AI48"/>
  <c r="Z52"/>
  <c r="AG52"/>
  <c r="AI52"/>
  <c r="AF48"/>
  <c r="AG50"/>
  <c r="AI50"/>
  <c r="AF50"/>
  <c r="CO49"/>
  <c r="CQ49" s="1"/>
  <c r="CN49"/>
  <c r="F24" i="7"/>
  <c r="W62" i="10"/>
  <c r="W61"/>
  <c r="E24" i="7"/>
  <c r="U60" i="10"/>
  <c r="T60"/>
  <c r="N65"/>
  <c r="J10" i="7"/>
  <c r="CH52" i="1"/>
  <c r="CO52" s="1"/>
  <c r="CN51"/>
  <c r="CN52" s="1"/>
  <c r="CO51"/>
  <c r="CQ51"/>
  <c r="W51"/>
  <c r="G10" i="7"/>
  <c r="AG65" i="10"/>
  <c r="AI65"/>
  <c r="AF65"/>
  <c r="AF52" i="1"/>
  <c r="CO60" i="10"/>
  <c r="CQ60"/>
  <c r="CN60"/>
  <c r="U65"/>
  <c r="T65"/>
  <c r="D24" i="7"/>
  <c r="W60" i="10"/>
  <c r="J24" i="7"/>
  <c r="W65" i="10"/>
  <c r="W45" i="6" l="1"/>
  <c r="W29"/>
  <c r="W15"/>
  <c r="AE6"/>
  <c r="AE7"/>
  <c r="AE14"/>
  <c r="AE12"/>
  <c r="AE11"/>
  <c r="AE13"/>
  <c r="AE10"/>
  <c r="AE22"/>
  <c r="AE17"/>
  <c r="AE18"/>
  <c r="AE21"/>
  <c r="AE20"/>
  <c r="AD37"/>
  <c r="AE31" s="1"/>
  <c r="AE43"/>
  <c r="AE19"/>
  <c r="AD29"/>
  <c r="AE42"/>
  <c r="AE39"/>
  <c r="CO65" i="10"/>
  <c r="CO51"/>
  <c r="CQ51" s="1"/>
  <c r="CO39"/>
  <c r="CQ39" s="1"/>
  <c r="CO26"/>
  <c r="CQ26" s="1"/>
  <c r="CN20"/>
  <c r="CO20"/>
  <c r="CQ20" s="1"/>
  <c r="BQ64"/>
  <c r="BQ63"/>
  <c r="BQ44"/>
  <c r="BS44" s="1"/>
  <c r="F28" i="7"/>
  <c r="BS62" i="10"/>
  <c r="BQ39"/>
  <c r="BS39" s="1"/>
  <c r="BL65"/>
  <c r="BQ61"/>
  <c r="BK65"/>
  <c r="BO65"/>
  <c r="BM65"/>
  <c r="BN65"/>
  <c r="BQ60"/>
  <c r="BJ65"/>
  <c r="BP60"/>
  <c r="CN43" i="1"/>
  <c r="CO37"/>
  <c r="CQ37" s="1"/>
  <c r="CQ52"/>
  <c r="J16" i="7"/>
  <c r="K16" s="1"/>
  <c r="E41" s="1"/>
  <c r="CO29" i="1"/>
  <c r="CQ29" s="1"/>
  <c r="CN21"/>
  <c r="CO21"/>
  <c r="CQ21" s="1"/>
  <c r="BQ51"/>
  <c r="BP51"/>
  <c r="BQ43"/>
  <c r="BS43" s="1"/>
  <c r="BJ50"/>
  <c r="BL52"/>
  <c r="BQ49"/>
  <c r="BP49"/>
  <c r="BN52"/>
  <c r="BM52"/>
  <c r="BK52"/>
  <c r="BO52"/>
  <c r="BJ52"/>
  <c r="BP48"/>
  <c r="BQ48"/>
  <c r="BQ21"/>
  <c r="BS21" s="1"/>
  <c r="AE8" i="6"/>
  <c r="AE37" l="1"/>
  <c r="AE33"/>
  <c r="AE32"/>
  <c r="AE34"/>
  <c r="AE36"/>
  <c r="AE27"/>
  <c r="AE28"/>
  <c r="AE26"/>
  <c r="AE29" s="1"/>
  <c r="AE45"/>
  <c r="AE23"/>
  <c r="AE35"/>
  <c r="AE15"/>
  <c r="J31" i="7"/>
  <c r="CQ65" i="10"/>
  <c r="H28" i="7"/>
  <c r="BS64" i="10"/>
  <c r="G28" i="7"/>
  <c r="BS63" i="10"/>
  <c r="E28" i="7"/>
  <c r="BS61" i="10"/>
  <c r="D28" i="7"/>
  <c r="BS60" i="10"/>
  <c r="BQ65"/>
  <c r="BP65"/>
  <c r="G14" i="7"/>
  <c r="BS51" i="1"/>
  <c r="BQ50"/>
  <c r="BP50"/>
  <c r="BQ52"/>
  <c r="BS52" s="1"/>
  <c r="BS49"/>
  <c r="E14" i="7"/>
  <c r="BP52" i="1"/>
  <c r="J14" i="7"/>
  <c r="BS48" i="1"/>
  <c r="D14" i="7"/>
  <c r="K31" l="1"/>
  <c r="E42" s="1"/>
  <c r="E43" s="1"/>
  <c r="E49" s="1"/>
  <c r="J33"/>
  <c r="J28"/>
  <c r="BS65" i="10"/>
  <c r="F14" i="7"/>
  <c r="BS50" i="1"/>
</calcChain>
</file>

<file path=xl/comments1.xml><?xml version="1.0" encoding="utf-8"?>
<comments xmlns="http://schemas.openxmlformats.org/spreadsheetml/2006/main">
  <authors>
    <author xml:space="preserve"> user</author>
    <author>CAD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ค่ามากกว่าหรือเท่ากับ85.00% ได้  5  คะแนน
ช่องนี้ต้องคำนวณเอง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พึงพอใจมากที่สุด/เชื่อมั่นมาก         ค่าคะแนน = 4.21 -5.00
พึงพอใจมาก/เชื่อมั่น                    ค่าคะแนน = 3.41 - 4.20
พึงพอใจปานกลาง/เชื่อมั่นปานกลาง ค่าคะแนน = 2.61 - 3.40
พึงพอใจน้อย/ไม่เชื่อมั่น                ค่าคะแนน = 1.81 - 2.60
พึงพอใจน้อยที่สุด/ไม่เชื่อมั่นเลย     ค่าคะแนน = 1.00 - 1.80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พึงพอใจมากที่สุด/เชื่อมั่นมาก          ค่าคะแนน = 4.21 -5.00
พึงพอใจมาก/เชื่อมั่น                        ค่าคะแนน = 3.41 - 4.20
พึงพอใจปานกลาง/เชื่อมั่นปานกลาง  ค่าคะแนน = 2.61 - 3.40
พึงพอใจน้อย/ไม่เชื่อมั่น                    ค่าคะแนน = 1.81 - 2.60
พึงพอใจน้อยที่สุด/ไม่เชื่อมั่นเลย       ค่าคะแนน = 1.00 - 1.80   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 user:
สูตรการคำนวณ= (สรุปความพึงพอใจ E33+ สรุปความเชื่อมั่น E34)/2
</t>
        </r>
      </text>
    </comment>
    <comment ref="E48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** เอาตัวเลขในช่อง (E 35)  มาคีย์ใส่ในช่วงของคะแนนร้อยละที่ได้</t>
        </r>
      </text>
    </comment>
  </commentList>
</comments>
</file>

<file path=xl/comments2.xml><?xml version="1.0" encoding="utf-8"?>
<comments xmlns="http://schemas.openxmlformats.org/spreadsheetml/2006/main">
  <authors>
    <author xml:space="preserve"> user</author>
    <author>CAD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K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N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W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Z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L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U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X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J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K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W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I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U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CG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N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N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3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3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N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37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T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F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R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D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P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B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43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N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4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4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V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H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AT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F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BR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D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  <comment ref="CP47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</commentList>
</comments>
</file>

<file path=xl/comments3.xml><?xml version="1.0" encoding="utf-8"?>
<comments xmlns="http://schemas.openxmlformats.org/spreadsheetml/2006/main">
  <authors>
    <author xml:space="preserve"> user</author>
    <author>CAD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K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N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W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AZ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L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BU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BX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เปลี่ยนไปตามระดับ เช่น ข้อมูลดิบใช้</t>
        </r>
        <r>
          <rPr>
            <sz val="8"/>
            <color indexed="10"/>
            <rFont val="Tahoma"/>
            <family val="2"/>
          </rPr>
          <t xml:space="preserve">สหกรณ์  
</t>
        </r>
        <r>
          <rPr>
            <sz val="8"/>
            <color indexed="12"/>
            <rFont val="Tahoma"/>
            <family val="2"/>
          </rPr>
          <t>สำหรับการสรุป
ระดับรายสายใช้ สายสอบบัญชี............
ระดับสตส.ใช้ สตส.....
ระดับสตท.ใช้ สตท....</t>
        </r>
      </text>
    </comment>
    <comment ref="CJ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สหกรณ์การเกษตร
สหกรณ์นิคม
สหกรณ์ประมง
สหกรณ์ร้านค้า
สหกรณ์บริการ
สหกรณ์ออมทรัพย์
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K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AW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I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BU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CG5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ข้อมูลดิบใช้</t>
        </r>
        <r>
          <rPr>
            <sz val="8"/>
            <color indexed="10"/>
            <rFont val="Tahoma"/>
            <family val="2"/>
          </rPr>
          <t xml:space="preserve">วันที่เก็บข้อมูล 
</t>
        </r>
        <r>
          <rPr>
            <sz val="8"/>
            <color indexed="12"/>
            <rFont val="Tahoma"/>
            <family val="2"/>
          </rPr>
          <t>สำหรับการสรุปไม่ใช้ Cell นี้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1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13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0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0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26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26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3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V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H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AT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F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BR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D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CP32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พอใจมากที่สุด           ค่าคะแนน = 4.21 -5.00
พอใจมาก                  ค่าคะแนน = 3.41 - 4.20
พอใจปานกลาง         ค่าคะแนน =2.61 - 3.40
พอใจน้อย                ค่าคะแนน =1.81 - 2.60
พอใจน้อยที่สุด         ค่าคะแนน =1.00 - 1.80 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3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44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44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H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I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J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T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U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V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F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G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H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R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AS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AT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D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E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F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P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BQ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BR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B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C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D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N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เท่ากับจำนวนคน *ข้อคำถาม</t>
        </r>
      </text>
    </comment>
    <comment ref="CO51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สูตรการคำนวณ=((B18*5)+(C18*4)+(D18*3)+(E18*2)+(F18*1))/(B18+C18+D18+E18+F18)</t>
        </r>
      </text>
    </comment>
    <comment ref="CP51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I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S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U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E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G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AQ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AS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C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E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BO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BQ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A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C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CM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หมายถึงไม่ตอบ/ไม่แสดงความคิดเห็นซึ่งไม่นำมาคำนวณค่าคะแนน
</t>
        </r>
      </text>
    </comment>
    <comment ref="CO5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ไม่คำนวณ</t>
        </r>
        <r>
          <rPr>
            <sz val="8"/>
            <color indexed="10"/>
            <rFont val="Tahoma"/>
            <family val="2"/>
          </rPr>
          <t xml:space="preserve"> Missing</t>
        </r>
      </text>
    </comment>
    <comment ref="J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V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H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AT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F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BR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D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เชื่อมั่นมาก
3.41-4.20 = เชื่อมั่น
2.61-3.40 = ปานกลาง
1.81-2.60 = ไม่เชื่อมั่น
1.00-1.80 = ไม่เชื่อมั่นเลย
</t>
        </r>
      </text>
    </comment>
    <comment ref="CP59" authorId="1">
      <text>
        <r>
          <rPr>
            <b/>
            <sz val="8"/>
            <color indexed="81"/>
            <rFont val="Tahoma"/>
            <family val="2"/>
          </rPr>
          <t>CAD:</t>
        </r>
        <r>
          <rPr>
            <sz val="8"/>
            <color indexed="81"/>
            <rFont val="Tahoma"/>
            <family val="2"/>
          </rPr>
          <t xml:space="preserve">
คะแนน
4.21-5.00 = พึงพอใจมากที่สุด
3.41-4.20 = พึงพอใจมาก
2.61-3.40 = พึงพอใจปานกลาง
1.81-2.60 = พึงพอใจน้อย
1.00-1.80 = พึงพอใจน้อยที่สุด</t>
        </r>
      </text>
    </comment>
  </commentList>
</comments>
</file>

<file path=xl/comments4.xml><?xml version="1.0" encoding="utf-8"?>
<comments xmlns="http://schemas.openxmlformats.org/spreadsheetml/2006/main">
  <authors>
    <author xml:space="preserve"> user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8" authorId="0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<sst xmlns="http://schemas.openxmlformats.org/spreadsheetml/2006/main" count="1782" uniqueCount="261">
  <si>
    <t>กรมตรวจบัญชีสหกรณ์</t>
  </si>
  <si>
    <t>ระดับความพึงพอใจ</t>
  </si>
  <si>
    <t>รวม</t>
  </si>
  <si>
    <t>Missing</t>
  </si>
  <si>
    <t xml:space="preserve">รวม </t>
  </si>
  <si>
    <t>การคำนวณคะแนน</t>
  </si>
  <si>
    <t>ความพึงพอใจด้าน...........................................</t>
  </si>
  <si>
    <t>จำนวน (คน)</t>
  </si>
  <si>
    <t>ร้อยละ</t>
  </si>
  <si>
    <t>เพศ</t>
  </si>
  <si>
    <t>ชาย</t>
  </si>
  <si>
    <t>หญิง</t>
  </si>
  <si>
    <t>อายุ</t>
  </si>
  <si>
    <t xml:space="preserve"> ต่ำกว่า 31  ปี</t>
  </si>
  <si>
    <t xml:space="preserve"> 31-40</t>
  </si>
  <si>
    <t xml:space="preserve"> 41-50</t>
  </si>
  <si>
    <t>การศึกษา</t>
  </si>
  <si>
    <t>ประถมศึกษา</t>
  </si>
  <si>
    <t>มัธยมศึกษา</t>
  </si>
  <si>
    <t>ป.ตรี</t>
  </si>
  <si>
    <t xml:space="preserve">อื่น ๆ </t>
  </si>
  <si>
    <t>ตำแหน่ง</t>
  </si>
  <si>
    <t>กรรมการ</t>
  </si>
  <si>
    <t>ผู้จัดการ</t>
  </si>
  <si>
    <t>พนักงาน</t>
  </si>
  <si>
    <t>อื่น ๆ</t>
  </si>
  <si>
    <t>ทุนดำเนินงาน</t>
  </si>
  <si>
    <t>ต่ำกว่า  1  ล้านบาท</t>
  </si>
  <si>
    <t>1,000,000-25,000,000 บาท</t>
  </si>
  <si>
    <t>25,000,001-50,000,000 บาท</t>
  </si>
  <si>
    <t>50,000,001-75,000,000 บาท</t>
  </si>
  <si>
    <t>75,000,001-100,000,000 บาท</t>
  </si>
  <si>
    <t>มากกว่า 100 ล้านบาท</t>
  </si>
  <si>
    <t>จำนวนสมาชิก</t>
  </si>
  <si>
    <t>ต่ำกว่า  1,000 คน</t>
  </si>
  <si>
    <t>1,001 - 3,000  คน</t>
  </si>
  <si>
    <t>3,001 - 6,000  คน</t>
  </si>
  <si>
    <t>6,001 - 9,000  คน</t>
  </si>
  <si>
    <t>9,001 - 12,000  คน</t>
  </si>
  <si>
    <t>มากกว่า 12,000  คน</t>
  </si>
  <si>
    <t xml:space="preserve">สรุปค่าคะแนนตามคำรับรอง        </t>
  </si>
  <si>
    <t>1) การแจ้งข้อมูลให้ทราบเกี่ยวกับขั้นตอนการให้บริการ</t>
  </si>
  <si>
    <t>2) ขั้นตอน กระบวนการ การให้บริการสอบบัญชีที่ชัดเจน</t>
  </si>
  <si>
    <t>1) ผู้สอบบัญชี มีความรู้ ความสามารถในการตรวจสอบบัญชีได้อย่าง ถูกต้อง  ครบถ้วน ตามหลักการบัญชีและมาตรฐานการสอบบัญชี   สามารถตอบคำถาม  ชี้แจงข้อสงสัย  ให้คำแนะนำ   ช่วยแก้ปัญหาได้ อย่างถูกต้อง  น่าเชื่อถือ</t>
  </si>
  <si>
    <t>2) ความเอาใจใส่ ความกระตือรือร้น   ความเต็มใจ  และความพร้อมใน การให้บริการอย่างสุภาพของผู้สอบบัญชี</t>
  </si>
  <si>
    <t>3) ผู้สอบบัญชี ปฏิบัติงานด้วยความซื่อสัตย์และซื่อตรง  เช่น ไม่ขอสิ่ง ตอบแทน   ไม่รับสินบน   ไม่หาประโยชน์ในทางมิชอบ ฯลฯ</t>
  </si>
  <si>
    <t>4) ความเหมาะสมในการแต่งกาย บุคลิก ลักษณะท่าทางของผู้สอบบัญชี</t>
  </si>
  <si>
    <t>5) ผู้สอบบัญชี ให้บริการอย่างเสมอภาค  ไม่เลือกปฏิบัติ</t>
  </si>
  <si>
    <t>2) การเปิดรับฟังความคิดเห็นต่อการให้บริการของกรมตรวจบัญชี    สหกรณ์เช่น  แบบสอบถาม  เป็นต้น</t>
  </si>
  <si>
    <t>1) งบการเงินที่ผ่านการตรวจสอบและแสดงความเห็นจากผู้สอบบัญชีถูกต้อง เชื่อถือได้</t>
  </si>
  <si>
    <t>3) การได้รับบริการที่คุ้มค่า  คุ้มประโยชน์</t>
  </si>
  <si>
    <t>4) ความพึงพอใจโดยภาพรวมที่ได้รับจากการบริการตรวจสอบบัญชี</t>
  </si>
  <si>
    <r>
      <t>u</t>
    </r>
    <r>
      <rPr>
        <sz val="11"/>
        <rFont val="AngsanaUPC"/>
        <family val="1"/>
        <charset val="222"/>
      </rPr>
      <t>ค่าเฉลี่ย</t>
    </r>
  </si>
  <si>
    <r>
      <t>ร้อยละของ</t>
    </r>
    <r>
      <rPr>
        <sz val="11"/>
        <rFont val="Wingdings 2"/>
        <family val="1"/>
        <charset val="2"/>
      </rPr>
      <t>u</t>
    </r>
  </si>
  <si>
    <t>ระดับ</t>
  </si>
  <si>
    <t>51-60</t>
  </si>
  <si>
    <t>มากกว่า 60 ปี</t>
  </si>
  <si>
    <t>ป.โทและสูงกว่า</t>
  </si>
  <si>
    <t>ปวช/ปวส/ปวท/อนุปริญญา</t>
  </si>
  <si>
    <t>กระบวนการ</t>
  </si>
  <si>
    <t>บุคลากร</t>
  </si>
  <si>
    <t>สิ่งอำนวยความสะดวก</t>
  </si>
  <si>
    <t>ผลการให้บริการ</t>
  </si>
  <si>
    <t>ค่าคะแนนเฉลี่ยรวม</t>
  </si>
  <si>
    <t>คะแนนตามคำรับรอง</t>
  </si>
  <si>
    <t>1  จุดเด่นของการให้บริการของกรมตรวจบัญชีสหกรณ์</t>
  </si>
  <si>
    <t>2.  ข้อเสนอแนะเพื่อปรับปรุงการให้บริการ</t>
  </si>
  <si>
    <t>ประเด็น</t>
  </si>
  <si>
    <t>มากที่สุด</t>
  </si>
  <si>
    <t>มาก</t>
  </si>
  <si>
    <t>ปานกลาง</t>
  </si>
  <si>
    <t>น้อย</t>
  </si>
  <si>
    <t>น้อยที่สุด</t>
  </si>
  <si>
    <t>1.ระยะเวลาการให้บริการ</t>
  </si>
  <si>
    <t xml:space="preserve"> 1)………………………………………………….</t>
  </si>
  <si>
    <t xml:space="preserve"> 2)………………………………………………….</t>
  </si>
  <si>
    <t>2.กระบวนการ/ขั้นตอนการให้บริการ</t>
  </si>
  <si>
    <t>3. เจ้าหน้าที่หรือบุคลากรที่ให้บริการ</t>
  </si>
  <si>
    <t>4. สิ่งอำนวยความสะดวก</t>
  </si>
  <si>
    <t>5. ผลของการให้บริการ</t>
  </si>
  <si>
    <t>หมายเหตุ</t>
  </si>
  <si>
    <t>ใส่ค่าร้อยละที่ได้แทนค่า85  ตัวแรก</t>
  </si>
  <si>
    <t>ความพึงพอใจด้านอำนวยความสะดวก</t>
  </si>
  <si>
    <r>
      <t xml:space="preserve">        </t>
    </r>
    <r>
      <rPr>
        <sz val="15"/>
        <rFont val="AngsanaUPC"/>
        <family val="1"/>
        <charset val="222"/>
      </rPr>
      <t>5  =  พึงพอใจมาก ที่สุด          4  =  พึงพอใจมาก                              3  =  พึงพอใจปานกลาง</t>
    </r>
  </si>
  <si>
    <t xml:space="preserve">        2  =  พึงพอใจน้อย                   1 =  พึงพอใจน้อยที่สุด                      0  =  ไม่ทราบ/ไม่มีความคิดเห็น</t>
  </si>
  <si>
    <t>ความพึงพอใจด้านต่างๆ</t>
  </si>
  <si>
    <t>Missing  0</t>
  </si>
  <si>
    <t>1) การติดต่อเข้าถึงกรมตรวจบัญชีสหกรณ์หรือสำนักงานตรวจบัญชีสหกรณ์ได้สะดวกโดยผ่านช่องทางการสื่อสาร (เช่น โทรศัพท์  จดหมาย  โทรสาร  เว็บบอร์ด  E-mail)</t>
  </si>
  <si>
    <t>จำนวนผู้ตอบแบบสอบถาม(ความต้องการให้ปรับปรุง)</t>
  </si>
  <si>
    <t xml:space="preserve">6. อื่น ๆ </t>
  </si>
  <si>
    <t>ระดับความเชื่อมั่น</t>
  </si>
  <si>
    <t>ประเด็นความเชื่อมั่น</t>
  </si>
  <si>
    <t>1.1   ท่านมีความพึงพอใจต่องานบริการในด้านต่าง ๆ  เหล่านี้อย่างไร</t>
  </si>
  <si>
    <t>ลำดับที่</t>
  </si>
  <si>
    <t>สรุป</t>
  </si>
  <si>
    <t>จำนวนแบบสอบถาม</t>
  </si>
  <si>
    <t>สรุปผลความพึงพอใจ/ความเชื่อมั่นตามคำรับรอง</t>
  </si>
  <si>
    <t>ค่าคะแนน</t>
  </si>
  <si>
    <r>
      <t>ร้อยละของ</t>
    </r>
    <r>
      <rPr>
        <sz val="12"/>
        <rFont val="Wingdings 2"/>
        <family val="1"/>
        <charset val="2"/>
      </rPr>
      <t>u</t>
    </r>
  </si>
  <si>
    <t>ตามคำรับรองฯ</t>
  </si>
  <si>
    <t>พึงพอใจมาก</t>
  </si>
  <si>
    <t>เชื่อมั่น</t>
  </si>
  <si>
    <t xml:space="preserve"> EX   ตัวอย่างการสรุปความพึงพอใจและความเชื่อมั่นสำหรับการรายงานผล</t>
  </si>
  <si>
    <t>เกณฑ์ค่าคะแนนตามคำรับรอง</t>
  </si>
  <si>
    <t>สูตรที่ใช้คำนวณแต่ละระดับ</t>
  </si>
  <si>
    <t>สำหรับคีย์ตัวเลข</t>
  </si>
  <si>
    <t>ผลคะแนน</t>
  </si>
  <si>
    <t xml:space="preserve"> ตั้งแต่ ร้อยละ 85.00 ขึ้นไป   </t>
  </si>
  <si>
    <t xml:space="preserve">= เกิน 85ให้คีย์ตัวเลข 5  </t>
  </si>
  <si>
    <t xml:space="preserve">ร้อยละ 80.00-84.99   </t>
  </si>
  <si>
    <t>= ((ช่อง E 34 - 80)/5)+4</t>
  </si>
  <si>
    <t xml:space="preserve"> ร้อยละ 75.00-79.99   </t>
  </si>
  <si>
    <t>= ((ช่อง E 34 - 75)/5)+3</t>
  </si>
  <si>
    <t xml:space="preserve"> ร้อยละ 70.00-74.99   </t>
  </si>
  <si>
    <t>= ((ช่อง E 34 - 70)/5)+2</t>
  </si>
  <si>
    <t xml:space="preserve"> ร้อยละ 65.00-69.99   </t>
  </si>
  <si>
    <t>= ((ช่อง E 34 - 65)/5)+1</t>
  </si>
  <si>
    <t>ผลการสำรวจความพึงพอใจของผู้รับบริการและความเชื่อมั่นต่อคุณภาพการให้บริการ</t>
  </si>
  <si>
    <t>พึงพอใจมากที่สุด</t>
  </si>
  <si>
    <t>1. ความพึงพอใจต่อกระบวนการ/ขั้นตอนการให้บริการ</t>
  </si>
  <si>
    <t xml:space="preserve">3) ขั้นตอนการให้บริการที่เหมาะสมสามารถบริการได้อย่างทั่วถึง        </t>
  </si>
  <si>
    <t>4) ความรวดเร็วในการให้บริการภายในระยะเวลาที่กำหนด</t>
  </si>
  <si>
    <t>5) ระยะเวลาที่สหกรณ์ได้รับการตรวจสอบมีความเหมาะสม (หลังจากท่านจัดทำบัญชี/งบการเงิน รายละเอียดประกอบงบการเงินถูกต้อง)</t>
  </si>
  <si>
    <t>2. ความพึงพอใจต่อเจ้าหน้าที่หรือบุคลากรที่ให้บริการ</t>
  </si>
  <si>
    <t>3. ความพึงพอใจต่อสิ่งอำนวยความสะดวก</t>
  </si>
  <si>
    <t>4. ความพึงพอใจต่อผลการให้บริการ</t>
  </si>
  <si>
    <t>2) ข้อเสนอแนะ/ข้อสังเกตของผู้สอบบัญชี เป็นประโยชน์ต่อการบริหารงานสหกรณ์</t>
  </si>
  <si>
    <t>3. สิ่งอำนวยความสะดวก( 2 ข้อคำถาม)</t>
  </si>
  <si>
    <t>4. ผลการให้บริการ( 4 ข้อคำถาม)</t>
  </si>
  <si>
    <r>
      <t>u</t>
    </r>
    <r>
      <rPr>
        <b/>
        <sz val="11"/>
        <rFont val="AngsanaUPC"/>
        <family val="1"/>
        <charset val="222"/>
      </rPr>
      <t>ค่าเฉลี่ย</t>
    </r>
  </si>
  <si>
    <r>
      <t>ร้อยละของ</t>
    </r>
    <r>
      <rPr>
        <b/>
        <sz val="11"/>
        <rFont val="Wingdings 2"/>
        <family val="1"/>
        <charset val="2"/>
      </rPr>
      <t>u</t>
    </r>
  </si>
  <si>
    <t>1.2   ท่านมีความเชื่อมั่นต่อคุณภาพการให้บริการในด้านต่าง ๆ  เหล่านี้อย่างไร</t>
  </si>
  <si>
    <t xml:space="preserve">        2  =  ไม่เชื่อมั่น                   1 =  ไม่เชื่อมั่นเลย                      0  =  ไม่ทราบ/ไม่มีความคิดเห็น</t>
  </si>
  <si>
    <r>
      <t xml:space="preserve">        </t>
    </r>
    <r>
      <rPr>
        <sz val="15"/>
        <rFont val="AngsanaUPC"/>
        <family val="1"/>
        <charset val="222"/>
      </rPr>
      <t>5  =  เชื่อมั่นมาก                 4  =  เชื่อมั่น                               3  =  ปานกลาง</t>
    </r>
  </si>
  <si>
    <t>1. การเกิดประโยชน์สุขของประชาชน</t>
  </si>
  <si>
    <t>1) เจ้าหน้าที่ปฏิบัติงานโดยคำนึงถึงประโยชน์ของประชาชน</t>
  </si>
  <si>
    <t>2) เจ้าหน้าที่มีการปฏิบัติภารกิจอย่างซื่อสัตย์ สุจริต</t>
  </si>
  <si>
    <t xml:space="preserve">3) เจ้าหน้าที่มีการปฏิบัติงาน โปร่งใสและสามารถตรวจสอบได้     </t>
  </si>
  <si>
    <t>4) เจ้าหน้าที่มีการรับฟังความคิดเห็น ข้อเสนอแนะ จากบุคคลทั่วไปและหน่วยงานภายนอก</t>
  </si>
  <si>
    <t>5) ประชาชนได้รับคำชี้แจงหรือการแก้ไขปัญหา กรณีมีการร้องเรียนเกี่ยวกับการปฏิบัติงานที่ไม่ถูกต้องเหมาะสมของเจ้าหน้าที่</t>
  </si>
  <si>
    <t>2. การเกิดผลสัมฤทธิ์ต่อภารกิจของกรมตรวจบัญชีสหกรณ์</t>
  </si>
  <si>
    <t>1) เจ้าหน้าที่ที่ให้บริการมีความรับผิดชอบในการปฏิบัติหน้าที่อย่างดี</t>
  </si>
  <si>
    <t>2) เจ้าหน้าที่มีความรู้ ความสามารถ ความชำนาญเหมาะสมกับงานที่รับผิดชอบ</t>
  </si>
  <si>
    <t>3) เจ้าหน้าที่มีความมุ่งมั่น ยินดี เต็มใจในการให้บริการ</t>
  </si>
  <si>
    <t>4) เจ้าหน้าที่ให้คำแนะนำและคำปรึกษาที่สามารถนำไปปฏิบัติได้</t>
  </si>
  <si>
    <t>3. การมีประสิทธิภาพและเกิดความคุ้มค่าในเชิงภารกิจของกรมตรวจบัญชีสหกรณ์</t>
  </si>
  <si>
    <t>1) มีการเปิดเผยข้อมูลข่าวสารให้ประชาชนทราบ</t>
  </si>
  <si>
    <t>2) มีการเปิดโอการให้ประชาชนเข้ามามีส่วนร่วม</t>
  </si>
  <si>
    <t>3) มีการใช้เทคโนโลยี และอุปกรณ์ต่าง ๆ ที่ทันสมัย เพื่อเพิ่มประสิทธิภาพในการดำเนินงาน</t>
  </si>
  <si>
    <t>4) มีการแจ้งให้ประชาชนทราบถึงสิทธิต่าง ๆ ในการให้บริการ</t>
  </si>
  <si>
    <t>5) ประชาชนสามารถเข้าถึงข้อมูลข่าวสารได้ง่ายและสะดวก</t>
  </si>
  <si>
    <t>4. การลดขั้นตอนการปฏิบัติงาน</t>
  </si>
  <si>
    <t>1) กรมตรวจบัญชีสหกรณ์มีขั้นตอนการให้บริการที่เหมาะสม</t>
  </si>
  <si>
    <t>2) กรมตรวจบัญชีสหกรณ์มีการชี้แจงหรือให้ข้อมูลหลักเกณฑ์และวิธีปฏิบัติงานเกี่ยวกับการบรากรให้ผู้รับบริการทราบ</t>
  </si>
  <si>
    <t>3) กรมตรวจบัญชีสหกรณ์มีระยะเวลาการให้บริการที่เหมาะสม</t>
  </si>
  <si>
    <t>5. การอำนวยความสะดวกและการตอบสนองความต้องการของประชาชน</t>
  </si>
  <si>
    <t>1) กรมตรวจบัญชีสหกรณ์ จัดให้มีการตอบคำถาม / คำแนะนำ</t>
  </si>
  <si>
    <t>2) กรมตรวจบัญชีสหกรณ์มีการดำเนินการตามข้อเสนอแนะและข้อร้องเรียนจากประชาชนรวมทั้งแจ้งผลให้ทราบด้วย</t>
  </si>
  <si>
    <t>3) กรมตรวจบัญชีสหกรณ์มีการนำเทคโนโลยีมาใช้ในการสื่อสาร และอำนวยความสะดวกแก่ประชาชน</t>
  </si>
  <si>
    <t>4) ท่านได้รับบริการที่มีคุณภาพ ถูกต้อง ครบถ้วน</t>
  </si>
  <si>
    <t>5)ท่านได้รับบริการที่สะดวกรวดเร็ว</t>
  </si>
  <si>
    <t>ประเด็นความเชื่อมั่น...........................................</t>
  </si>
  <si>
    <t>1. การเกิดประโยชน์สุขของประชาชน(5 ข้อคำถาม)</t>
  </si>
  <si>
    <t>3. การมีประสิทธิภาพและเกิดความคุ้มค่าในเชิงภารกิจของกรมตรวจบัญชีสหกรณ์(5 ข้อคำถาม)</t>
  </si>
  <si>
    <t>4. การลดขั้นตอนการปฏิบัติงาน(3 ข้อคำถาม)</t>
  </si>
  <si>
    <t>5. การอำนวยความสะดวกและการตอบสนองความต้องการของประชาชน(5 ข้อคำถาม)</t>
  </si>
  <si>
    <t>2. การเกิดผลสัมฤทธิ์ต่อภารกิจของกรมตรวจบัญชีสหกรณ์   (4 ข้อคำถาม)</t>
  </si>
  <si>
    <t>สรุปค่าคะแนนตามคำรับรอง  (22  ข้อคำถาม)</t>
  </si>
  <si>
    <t>หมายเหตุ  ส่วนนี้ไม่มีผลต่อการให้คะแนนตามตัวชี้วัด  แต่ขอให้คีย์ข้อมูลจากแบบสอบถามมาให้ครบด้วยค่ะ</t>
  </si>
  <si>
    <t xml:space="preserve">                   เนื่องจากจะนำข้อมูลมาจัดทำรายงานความไม่พึงพอใจต่องานบริการฯ  อีกส่วนหนี่งค่ะ</t>
  </si>
  <si>
    <t xml:space="preserve"> 1)................................................</t>
  </si>
  <si>
    <t xml:space="preserve"> 2).................................................</t>
  </si>
  <si>
    <t xml:space="preserve"> 1)...................................................</t>
  </si>
  <si>
    <t xml:space="preserve"> 2)...................................................</t>
  </si>
  <si>
    <t xml:space="preserve"> 1)…................................................</t>
  </si>
  <si>
    <t xml:space="preserve"> 2)…..................................................</t>
  </si>
  <si>
    <t xml:space="preserve"> 1)..............................................................</t>
  </si>
  <si>
    <t xml:space="preserve"> 1)…..........................................................</t>
  </si>
  <si>
    <t>1. การเกิดประโยชน์สุข</t>
  </si>
  <si>
    <t>5.การอำนวยความสะดวก</t>
  </si>
  <si>
    <t>4. การลดขั้นตอน</t>
  </si>
  <si>
    <t>2. การเกิดผลสัมฤทธิ์</t>
  </si>
  <si>
    <t>3. การมีประสิทธิภาพและคุ้มค่า</t>
  </si>
  <si>
    <t>สรุปความเชื่อมั่นคุณภาพการให้บริการ(22  ข้อคำถาม)</t>
  </si>
  <si>
    <t>งานบริการตรวจสอบบัญชีของผู้สอบบัญชีภาคเอกชน</t>
  </si>
  <si>
    <t>ส่วนที่  1  ความพึงพอใจของผู้รับบริการต่องานตรวจสอบบัญชีของผู้สอบบัญชีภาคเอกชน</t>
  </si>
  <si>
    <t>ส่วนที่  2  ความเชื่อมั่นต่อคุณภาพการให้บริการงานตรวจสอบบัญชีของผู้สอบัญชีภาคเอกชน</t>
  </si>
  <si>
    <t>ส่วนที่  1  ความพึงพอใจของผู้รับบริการต่องานตรวจสอบบัญชีของผู้สอบัญชีภาคเอกชน</t>
  </si>
  <si>
    <t>ส่วนที่ 3  ข้อคิดเห็น ข้อเสนอแนะ การให้บริการงานตรวจสอบบัญชีของผู้สอบบัญชีภาคเอกชน</t>
  </si>
  <si>
    <t>งานบริการตรวจสอบบัญชีสหกรณ์ที่ตรวจสอบโดยผู้สอบบัญชีภาคเอกชน</t>
  </si>
  <si>
    <t>ชื่อผู้สอบบัญชี</t>
  </si>
  <si>
    <t>สรุปความพึงพอใจการให้บริการ  (18  ข้อคำถาม)</t>
  </si>
  <si>
    <t>6) ความเหมาะสมของกระบวนในการแต่งตั้งผู้สอบบัญชีภาคเอกชน ให้เป็นไปตามระเบียบกรมตรวจบัญชีสหกรณ์กำหนด</t>
  </si>
  <si>
    <t>6) ผู้สอบบัญชี เข้าร่วมประชุมกรรมการดำเนินการ และสามารถให้ข้อสังเกต คำแนะนำ ชี้แจงข้อสงสัย ได้อย่างถูกต้องและน่าเชื่อถือ</t>
  </si>
  <si>
    <t>1. กระบวนการ/ขั้นตอนการให้บริการ  ( 6 ข้อคำถาม)</t>
  </si>
  <si>
    <t>2. เจ้าหน้าที่หรือบุคลากรที่ให้บริการ(6 ข้อคำถาม)</t>
  </si>
  <si>
    <t>สรุปค่าคะแนนตามคำรับรอง  (18  ข้อคำถาม)</t>
  </si>
  <si>
    <t>2. เจ้าหน้าที่หรือบุคลากรที่ให้บริการ( 6 ข้อคำถาม)</t>
  </si>
  <si>
    <t>จังหวัด...........ตรัง...............</t>
  </si>
  <si>
    <t>การสำรวจความพึงพอใจคุณภาพการให้บริการงานตรวจสอบบัญชี  ประจำปีงบประมาณ 2558</t>
  </si>
  <si>
    <t>การสำรวจความเชื่อมั่นคุณภาพการให้บริการงานตรวจสอบบัญชี  ประจำปีงบประมาณ 2558</t>
  </si>
  <si>
    <t>สรุปความพึงพอใจการให้บริการและความเชื่อมั่นคุณภาพการให้บริการตามคำรับรองประจำปี 2558</t>
  </si>
  <si>
    <t>การสำรวจความพึงพอใจคุณภาพการให้บริการงานตรวจสอบบัญชี  ประจำปีงบประมาณ 2559</t>
  </si>
  <si>
    <t>การสำรวจความพึงพอใจของผู้รับบริการและความเชื่อมั่นต่อคุณภาพการให้บริการตรวจสอบบัญชี  ประจำปีงบประมาณ 2559</t>
  </si>
  <si>
    <t>งานบริการตรวจสอบบัญชีสหกรณ์  ประจำปีงบประมาณ 2559</t>
  </si>
  <si>
    <t>เชื่อมั่นมาก</t>
  </si>
  <si>
    <t xml:space="preserve">    - ให้คำปรึกษาเสนอแนะในเรื่องต่างๆ</t>
  </si>
  <si>
    <t xml:space="preserve">    - รวดเร็วในการบริการ</t>
  </si>
  <si>
    <t xml:space="preserve">    - เข้าตรวจสอบได้หลายครั้งใน1ปี</t>
  </si>
  <si>
    <t xml:space="preserve">    - เจ้าหน้าที่มีความมรู้ความสามารถ ตรวจสอบละเอียด</t>
  </si>
  <si>
    <t xml:space="preserve">    - รวดเร็วถูกต้อง สามารถปิดบัญชีได้เร็ว</t>
  </si>
  <si>
    <t>ในส่วนของ Sheetนี้เป็นการ link ผลมาจากส่วนที่ 1 จึงไม่ต้อง keyค่าใด ๆ  ยกเว้นถ้าคะแนนต่ำกว่า85.00 จะต้องใส่ค่าคะแนนใหม่ ไม่สามารถใส่สูตรให้ได้เพราะค่าคะแนนตั้งแต่หรือมากกว่า ร้อยละ 85.00เท่ากับ 5  ดังนั้นสามารถแทนค่าได้ในช่องข้างล่างนี้</t>
  </si>
  <si>
    <t xml:space="preserve"> </t>
  </si>
  <si>
    <t xml:space="preserve">     - สามารถประชุมใหญ่สามัญ ประจำปีได้ตามที่สหกรณ์กำหนด</t>
  </si>
  <si>
    <t xml:space="preserve">     - ระยะเวลาที่ใช้ในการตรวจสอบถูกต้อง ครบถ้วน เป็นไปตามที่สหกรณ์ฯ กำหนด</t>
  </si>
  <si>
    <t xml:space="preserve">     - เจ้าหน้าที่ มีความรู้ความสามารถ และมีความชัดเจนในการตรวจสอบอย่างดี     </t>
  </si>
  <si>
    <t>จำนวนผู้ตอบแบบสอบถาม......9.....ราย</t>
  </si>
  <si>
    <t>จังหวัด ตรัง</t>
  </si>
  <si>
    <t>จำนวนผู้ตอบแบบสอบถาม  .........9.......   ราย</t>
  </si>
  <si>
    <t>ตรัง</t>
  </si>
  <si>
    <t>จังหวัดนราธิวาส</t>
  </si>
  <si>
    <t>จังหวัดตรัง</t>
  </si>
  <si>
    <t>จำนวนผู้ตอบแบบสอบถาม  .........4..........   ราย</t>
  </si>
  <si>
    <t>จำนวนผู้ตอบแบสอบถาม  ......4..........   ราย</t>
  </si>
  <si>
    <t>นราธิวาส</t>
  </si>
  <si>
    <t xml:space="preserve">    - สามารถสอบบัญชีได้อย่างถูกต้องและเชื่อถือได้</t>
  </si>
  <si>
    <t xml:space="preserve">    - ผู้สอบบัญชีมีความกระตือรือร้น เต็มใจบริการ.ไม่เลือกปฏิบัติ.สามารถชี้แจ้งข้อสงสัยให้คำแนะนำและแก้ปัญหาได้ถูกต้องรวดเร็ว</t>
  </si>
  <si>
    <t xml:space="preserve">    - เจ้าหน้าที่มีความเป็นกันเอง.มีความเอาใจใส่ และเต็มใจในการให้บริการ</t>
  </si>
  <si>
    <t xml:space="preserve">    -รวดเร็วถูกต้องแม่นยำ</t>
  </si>
  <si>
    <t>จำนวนผู้ตอบแบบสอบถาม.....4......ราย</t>
  </si>
  <si>
    <t>สำนักงานตรวจบัญชีสหกรณ์ที่ 9</t>
  </si>
  <si>
    <t>จังหวัดปัตตานี</t>
  </si>
  <si>
    <t>จำนวนผู้ตอบแบบสอบถาม  ......4..........   ราย</t>
  </si>
  <si>
    <t>จำนวนผู้ตอบแบบสอบถาม ........4.........ราย</t>
  </si>
  <si>
    <t>จังหวัดพัทลุง</t>
  </si>
  <si>
    <t>จังหวัด พัทลุง</t>
  </si>
  <si>
    <t>จำนวนผู้ตอบแบบสอบถาม......4.....ราย</t>
  </si>
  <si>
    <t>จังหวัด ยะลา</t>
  </si>
  <si>
    <t>จำนวนผู้ตอบแบสอบถาม  ........6........   ราย</t>
  </si>
  <si>
    <t>จำนวนผู้ตอบแบบสอบถาม  ........6........   ราย</t>
  </si>
  <si>
    <t>จำนวนผู้ตอบแบบสอบถาม.....6......ราย</t>
  </si>
  <si>
    <t>จังหวัดสงขลา</t>
  </si>
  <si>
    <t>จังหวัดสตูล</t>
  </si>
  <si>
    <t>จำนวนผู้ตอบแบบสอบถาม   2  ราย</t>
  </si>
  <si>
    <t>จำนวนผู้ตอบแบบสอบถาม  2 ราย</t>
  </si>
  <si>
    <t>จำนวนผู้ตอบแบบสอบถาม 2 ราย</t>
  </si>
  <si>
    <t>จำนวนผู้ตอบแบบสอบถาม  ..........9......   ราย</t>
  </si>
  <si>
    <t>สำนักงานตรวจบัญชีสหกรณ์ตรัง</t>
  </si>
  <si>
    <t>สำนักงานตรวจบัญชีสหกรณ์นราธิวาส</t>
  </si>
  <si>
    <t>สำนักงานตรวจบัญชีสหกรณ์ปัตตานี</t>
  </si>
  <si>
    <t>สำนักงานตรวจบัญชีสหกรณ์พัทลุง</t>
  </si>
  <si>
    <t>สำนักงานตรวจบัญชีสหกรณ์ยะลา</t>
  </si>
  <si>
    <t>สำนักงานตรวจบัญชีสหกรณ์สงขลา</t>
  </si>
  <si>
    <t>สำนักงานตรวจบัญชีสหกรณ์สตูล</t>
  </si>
  <si>
    <t>จำนวนผู้ตอบแบบสอบถาม  .......14.........   ราย</t>
  </si>
  <si>
    <t>จำนวนผู้ตอบแบบสอบถาม  .........43..........   ราย</t>
  </si>
  <si>
    <t>จำนวนผู้ตอบแบบสอบถาม  .........14..........   ราย</t>
  </si>
  <si>
    <t>จำนวนผู้ตอบแบสอบถาม  ........43..........   ราย</t>
  </si>
  <si>
    <t>จำนวนผู้ตอบแบบสอบถาม.......14........ราย</t>
  </si>
  <si>
    <t>จำนวนผู้ตอบแบบสอบถาม.......43.......ราย</t>
  </si>
  <si>
    <t>จำนวนผู้ตอบแบบสอบถามทั้งสิ้น …....43…. ราย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</si>
</sst>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0.0000"/>
  </numFmts>
  <fonts count="59">
    <font>
      <sz val="10"/>
      <name val="Arial"/>
      <charset val="222"/>
    </font>
    <font>
      <sz val="10"/>
      <name val="Arial"/>
      <charset val="222"/>
    </font>
    <font>
      <b/>
      <sz val="16"/>
      <name val="AngsanaUPC"/>
      <family val="1"/>
      <charset val="22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sz val="12"/>
      <name val="Wingdings 2"/>
      <family val="1"/>
      <charset val="2"/>
    </font>
    <font>
      <b/>
      <sz val="15"/>
      <name val="AngsanaUPC"/>
      <family val="1"/>
      <charset val="222"/>
    </font>
    <font>
      <sz val="15"/>
      <name val="AngsanaUPC"/>
      <family val="1"/>
      <charset val="222"/>
    </font>
    <font>
      <sz val="8"/>
      <color indexed="10"/>
      <name val="Tahoma"/>
      <family val="2"/>
    </font>
    <font>
      <sz val="8"/>
      <color indexed="12"/>
      <name val="Tahoma"/>
      <family val="2"/>
    </font>
    <font>
      <u/>
      <sz val="10"/>
      <color indexed="12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0"/>
      <name val="Angsana New"/>
      <family val="1"/>
    </font>
    <font>
      <b/>
      <sz val="13"/>
      <name val="Angsana New"/>
      <family val="1"/>
    </font>
    <font>
      <sz val="12"/>
      <color indexed="10"/>
      <name val="Angsana New"/>
      <family val="1"/>
    </font>
    <font>
      <sz val="10"/>
      <name val="Arial"/>
      <family val="2"/>
    </font>
    <font>
      <b/>
      <sz val="16"/>
      <color indexed="8"/>
      <name val="Cordia New"/>
      <family val="2"/>
    </font>
    <font>
      <b/>
      <sz val="16"/>
      <name val="Angsana New"/>
      <family val="1"/>
    </font>
    <font>
      <b/>
      <sz val="10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sz val="12"/>
      <name val="Cordia New"/>
      <family val="2"/>
    </font>
    <font>
      <sz val="11"/>
      <name val="Wingdings 2"/>
      <family val="1"/>
      <charset val="2"/>
    </font>
    <font>
      <sz val="11"/>
      <name val="AngsanaUPC"/>
      <family val="1"/>
      <charset val="222"/>
    </font>
    <font>
      <b/>
      <sz val="11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sz val="10"/>
      <name val="AngsanaUPC"/>
      <family val="1"/>
      <charset val="222"/>
    </font>
    <font>
      <sz val="12"/>
      <color indexed="8"/>
      <name val="AngsanaUPC"/>
      <family val="1"/>
      <charset val="222"/>
    </font>
    <font>
      <sz val="12"/>
      <color indexed="58"/>
      <name val="AngsanaUPC"/>
      <family val="1"/>
      <charset val="222"/>
    </font>
    <font>
      <sz val="12"/>
      <color indexed="9"/>
      <name val="AngsanaUPC"/>
      <family val="1"/>
      <charset val="222"/>
    </font>
    <font>
      <sz val="10"/>
      <color indexed="58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sz val="14"/>
      <name val="Arial"/>
      <family val="2"/>
    </font>
    <font>
      <b/>
      <u/>
      <sz val="10"/>
      <color indexed="12"/>
      <name val="Arial"/>
      <family val="2"/>
    </font>
    <font>
      <u/>
      <sz val="16"/>
      <color indexed="10"/>
      <name val="AngsanaUPC"/>
      <family val="1"/>
      <charset val="222"/>
    </font>
    <font>
      <sz val="10"/>
      <color indexed="10"/>
      <name val="AngsanaUPC"/>
      <family val="1"/>
      <charset val="222"/>
    </font>
    <font>
      <sz val="13"/>
      <color indexed="10"/>
      <name val="AngsanaUPC"/>
      <family val="1"/>
      <charset val="222"/>
    </font>
    <font>
      <b/>
      <sz val="15"/>
      <color indexed="10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name val="Cordia New"/>
      <family val="2"/>
    </font>
    <font>
      <sz val="16"/>
      <name val="Cordia New"/>
      <family val="2"/>
    </font>
    <font>
      <b/>
      <sz val="11"/>
      <name val="Wingdings 2"/>
      <family val="1"/>
      <charset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4"/>
      <name val="Angsana New"/>
      <family val="1"/>
    </font>
    <font>
      <b/>
      <sz val="18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rgb="FF0000FF"/>
      <name val="AngsanaUPC"/>
      <family val="1"/>
    </font>
    <font>
      <b/>
      <sz val="15"/>
      <color rgb="FFFF0000"/>
      <name val="AngsanaUPC"/>
      <family val="1"/>
      <charset val="222"/>
    </font>
    <font>
      <b/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b/>
      <sz val="16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9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18" fillId="0" borderId="0" xfId="0" applyFont="1"/>
    <xf numFmtId="2" fontId="17" fillId="0" borderId="1" xfId="4" applyNumberFormat="1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2" fontId="19" fillId="0" borderId="3" xfId="4" applyNumberFormat="1" applyFont="1" applyBorder="1" applyAlignment="1">
      <alignment horizontal="center"/>
    </xf>
    <xf numFmtId="0" fontId="19" fillId="0" borderId="0" xfId="0" applyFont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2" fontId="18" fillId="0" borderId="4" xfId="4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2" fontId="20" fillId="0" borderId="6" xfId="4" applyNumberFormat="1" applyFont="1" applyBorder="1" applyAlignment="1">
      <alignment horizontal="center"/>
    </xf>
    <xf numFmtId="0" fontId="20" fillId="0" borderId="0" xfId="0" applyFont="1"/>
    <xf numFmtId="2" fontId="18" fillId="0" borderId="2" xfId="4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2" fontId="19" fillId="0" borderId="2" xfId="4" applyNumberFormat="1" applyFont="1" applyBorder="1" applyAlignment="1">
      <alignment horizontal="center"/>
    </xf>
    <xf numFmtId="0" fontId="19" fillId="0" borderId="2" xfId="0" applyFont="1" applyFill="1" applyBorder="1"/>
    <xf numFmtId="0" fontId="18" fillId="0" borderId="4" xfId="0" applyFont="1" applyFill="1" applyBorder="1"/>
    <xf numFmtId="0" fontId="21" fillId="0" borderId="2" xfId="0" applyFont="1" applyBorder="1" applyAlignment="1">
      <alignment horizontal="center"/>
    </xf>
    <xf numFmtId="2" fontId="21" fillId="0" borderId="2" xfId="4" applyNumberFormat="1" applyFont="1" applyBorder="1" applyAlignment="1">
      <alignment horizontal="center"/>
    </xf>
    <xf numFmtId="0" fontId="21" fillId="0" borderId="0" xfId="0" applyFont="1"/>
    <xf numFmtId="0" fontId="18" fillId="0" borderId="5" xfId="0" applyFont="1" applyBorder="1"/>
    <xf numFmtId="0" fontId="20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4" applyNumberFormat="1" applyFont="1" applyAlignment="1">
      <alignment horizontal="center"/>
    </xf>
    <xf numFmtId="2" fontId="18" fillId="0" borderId="0" xfId="4" applyNumberFormat="1" applyFont="1"/>
    <xf numFmtId="0" fontId="6" fillId="0" borderId="0" xfId="0" applyFont="1" applyFill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5" fillId="0" borderId="3" xfId="0" applyFont="1" applyBorder="1"/>
    <xf numFmtId="0" fontId="0" fillId="0" borderId="2" xfId="0" applyBorder="1"/>
    <xf numFmtId="0" fontId="24" fillId="0" borderId="0" xfId="0" applyFont="1"/>
    <xf numFmtId="0" fontId="17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8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8" fillId="0" borderId="0" xfId="0" applyFont="1" applyFill="1"/>
    <xf numFmtId="0" fontId="12" fillId="0" borderId="0" xfId="0" applyFont="1" applyFill="1" applyAlignment="1"/>
    <xf numFmtId="0" fontId="12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4" fontId="34" fillId="0" borderId="13" xfId="3" applyNumberFormat="1" applyFont="1" applyFill="1" applyBorder="1" applyAlignment="1">
      <alignment horizontal="center"/>
    </xf>
    <xf numFmtId="2" fontId="10" fillId="2" borderId="9" xfId="0" applyNumberFormat="1" applyFont="1" applyFill="1" applyBorder="1"/>
    <xf numFmtId="4" fontId="34" fillId="0" borderId="14" xfId="0" applyNumberFormat="1" applyFont="1" applyFill="1" applyBorder="1" applyAlignment="1">
      <alignment horizontal="center"/>
    </xf>
    <xf numFmtId="0" fontId="10" fillId="2" borderId="15" xfId="0" applyFont="1" applyFill="1" applyBorder="1"/>
    <xf numFmtId="4" fontId="34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/>
    <xf numFmtId="0" fontId="27" fillId="0" borderId="0" xfId="0" applyFont="1"/>
    <xf numFmtId="0" fontId="10" fillId="0" borderId="15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2" fontId="8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2" fontId="8" fillId="0" borderId="21" xfId="0" applyNumberFormat="1" applyFont="1" applyBorder="1" applyAlignment="1">
      <alignment horizontal="center"/>
    </xf>
    <xf numFmtId="0" fontId="8" fillId="3" borderId="18" xfId="0" applyFont="1" applyFill="1" applyBorder="1" applyAlignment="1">
      <alignment horizontal="center" wrapText="1"/>
    </xf>
    <xf numFmtId="2" fontId="24" fillId="2" borderId="18" xfId="0" applyNumberFormat="1" applyFont="1" applyFill="1" applyBorder="1" applyAlignment="1">
      <alignment horizontal="center"/>
    </xf>
    <xf numFmtId="4" fontId="23" fillId="4" borderId="21" xfId="3" applyNumberFormat="1" applyFont="1" applyFill="1" applyBorder="1" applyAlignment="1">
      <alignment horizontal="center"/>
    </xf>
    <xf numFmtId="0" fontId="32" fillId="0" borderId="0" xfId="0" applyFont="1"/>
    <xf numFmtId="0" fontId="41" fillId="0" borderId="0" xfId="0" applyFont="1"/>
    <xf numFmtId="0" fontId="42" fillId="0" borderId="0" xfId="0" applyFont="1"/>
    <xf numFmtId="0" fontId="42" fillId="0" borderId="0" xfId="0" applyFont="1" applyFill="1"/>
    <xf numFmtId="0" fontId="32" fillId="0" borderId="0" xfId="0" applyFont="1" applyFill="1"/>
    <xf numFmtId="0" fontId="43" fillId="0" borderId="0" xfId="0" applyFont="1"/>
    <xf numFmtId="0" fontId="4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2" fontId="32" fillId="0" borderId="0" xfId="0" applyNumberFormat="1" applyFont="1"/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/>
    <xf numFmtId="4" fontId="10" fillId="0" borderId="14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2" fontId="27" fillId="0" borderId="25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17" fillId="0" borderId="31" xfId="0" applyNumberFormat="1" applyFont="1" applyFill="1" applyBorder="1" applyAlignment="1">
      <alignment vertical="center"/>
    </xf>
    <xf numFmtId="2" fontId="24" fillId="0" borderId="32" xfId="0" applyNumberFormat="1" applyFont="1" applyFill="1" applyBorder="1" applyAlignment="1">
      <alignment vertical="center"/>
    </xf>
    <xf numFmtId="2" fontId="24" fillId="0" borderId="3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2" fontId="24" fillId="0" borderId="41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2" fontId="26" fillId="0" borderId="48" xfId="0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52" xfId="0" applyFont="1" applyBorder="1"/>
    <xf numFmtId="2" fontId="24" fillId="0" borderId="33" xfId="0" applyNumberFormat="1" applyFont="1" applyFill="1" applyBorder="1" applyAlignment="1">
      <alignment vertical="top"/>
    </xf>
    <xf numFmtId="0" fontId="12" fillId="0" borderId="53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vertical="center"/>
    </xf>
    <xf numFmtId="4" fontId="46" fillId="0" borderId="32" xfId="3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/>
    </xf>
    <xf numFmtId="4" fontId="46" fillId="0" borderId="1" xfId="3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vertical="top"/>
    </xf>
    <xf numFmtId="4" fontId="46" fillId="0" borderId="32" xfId="3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2" fillId="0" borderId="5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4" fontId="47" fillId="0" borderId="37" xfId="3" applyNumberFormat="1" applyFont="1" applyFill="1" applyBorder="1" applyAlignment="1">
      <alignment horizontal="center" vertical="center"/>
    </xf>
    <xf numFmtId="2" fontId="17" fillId="0" borderId="57" xfId="0" applyNumberFormat="1" applyFont="1" applyFill="1" applyBorder="1" applyAlignment="1">
      <alignment vertical="center"/>
    </xf>
    <xf numFmtId="4" fontId="47" fillId="0" borderId="58" xfId="3" applyNumberFormat="1" applyFont="1" applyFill="1" applyBorder="1" applyAlignment="1">
      <alignment horizontal="center" vertical="center"/>
    </xf>
    <xf numFmtId="2" fontId="17" fillId="0" borderId="59" xfId="0" applyNumberFormat="1" applyFont="1" applyFill="1" applyBorder="1" applyAlignment="1">
      <alignment vertical="center"/>
    </xf>
    <xf numFmtId="2" fontId="26" fillId="0" borderId="60" xfId="0" applyNumberFormat="1" applyFont="1" applyFill="1" applyBorder="1" applyAlignment="1">
      <alignment vertical="center"/>
    </xf>
    <xf numFmtId="0" fontId="28" fillId="0" borderId="61" xfId="0" applyFont="1" applyFill="1" applyBorder="1" applyAlignment="1">
      <alignment vertical="center" wrapText="1"/>
    </xf>
    <xf numFmtId="2" fontId="17" fillId="0" borderId="3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vertical="center"/>
    </xf>
    <xf numFmtId="4" fontId="47" fillId="0" borderId="49" xfId="3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" fontId="46" fillId="0" borderId="51" xfId="3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2" fontId="17" fillId="0" borderId="57" xfId="0" applyNumberFormat="1" applyFont="1" applyFill="1" applyBorder="1" applyAlignment="1">
      <alignment horizontal="center" vertical="center"/>
    </xf>
    <xf numFmtId="2" fontId="17" fillId="0" borderId="64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vertical="center"/>
    </xf>
    <xf numFmtId="0" fontId="50" fillId="0" borderId="0" xfId="0" applyFont="1"/>
    <xf numFmtId="0" fontId="49" fillId="0" borderId="4" xfId="0" applyFont="1" applyBorder="1"/>
    <xf numFmtId="0" fontId="35" fillId="0" borderId="1" xfId="0" applyFont="1" applyFill="1" applyBorder="1" applyAlignment="1">
      <alignment horizontal="center" vertical="top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vertical="center"/>
    </xf>
    <xf numFmtId="0" fontId="51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18" fillId="0" borderId="0" xfId="0" applyFont="1" applyFill="1" applyBorder="1"/>
    <xf numFmtId="2" fontId="18" fillId="0" borderId="0" xfId="4" applyNumberFormat="1" applyFont="1" applyFill="1"/>
    <xf numFmtId="0" fontId="17" fillId="0" borderId="1" xfId="0" applyFont="1" applyFill="1" applyBorder="1" applyAlignment="1">
      <alignment horizontal="center"/>
    </xf>
    <xf numFmtId="2" fontId="17" fillId="0" borderId="1" xfId="4" applyNumberFormat="1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/>
    </xf>
    <xf numFmtId="2" fontId="17" fillId="0" borderId="3" xfId="4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2" fontId="18" fillId="0" borderId="4" xfId="4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2" fontId="20" fillId="0" borderId="6" xfId="4" applyNumberFormat="1" applyFont="1" applyFill="1" applyBorder="1" applyAlignment="1">
      <alignment horizontal="center"/>
    </xf>
    <xf numFmtId="0" fontId="17" fillId="0" borderId="4" xfId="0" applyFont="1" applyFill="1" applyBorder="1"/>
    <xf numFmtId="0" fontId="18" fillId="0" borderId="2" xfId="0" applyFont="1" applyFill="1" applyBorder="1" applyAlignment="1">
      <alignment horizontal="center"/>
    </xf>
    <xf numFmtId="2" fontId="18" fillId="0" borderId="2" xfId="4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2" fontId="17" fillId="0" borderId="2" xfId="4" applyNumberFormat="1" applyFont="1" applyFill="1" applyBorder="1" applyAlignment="1">
      <alignment horizontal="center"/>
    </xf>
    <xf numFmtId="0" fontId="18" fillId="0" borderId="5" xfId="0" applyFont="1" applyFill="1" applyBorder="1"/>
    <xf numFmtId="0" fontId="20" fillId="0" borderId="7" xfId="0" applyFont="1" applyFill="1" applyBorder="1" applyAlignment="1">
      <alignment horizontal="center"/>
    </xf>
    <xf numFmtId="0" fontId="18" fillId="0" borderId="0" xfId="0" applyFont="1" applyFill="1"/>
    <xf numFmtId="43" fontId="8" fillId="0" borderId="32" xfId="2" applyFont="1" applyFill="1" applyBorder="1" applyAlignment="1">
      <alignment vertical="center"/>
    </xf>
    <xf numFmtId="0" fontId="32" fillId="0" borderId="0" xfId="0" applyFont="1" applyAlignment="1">
      <alignment shrinkToFit="1"/>
    </xf>
    <xf numFmtId="49" fontId="32" fillId="0" borderId="0" xfId="0" applyNumberFormat="1" applyFont="1" applyAlignment="1">
      <alignment shrinkToFit="1"/>
    </xf>
    <xf numFmtId="0" fontId="10" fillId="2" borderId="9" xfId="0" applyFont="1" applyFill="1" applyBorder="1"/>
    <xf numFmtId="0" fontId="10" fillId="2" borderId="8" xfId="0" applyFont="1" applyFill="1" applyBorder="1"/>
    <xf numFmtId="2" fontId="17" fillId="0" borderId="32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2" fontId="2" fillId="0" borderId="72" xfId="0" applyNumberFormat="1" applyFont="1" applyFill="1" applyBorder="1" applyAlignment="1">
      <alignment vertical="center"/>
    </xf>
    <xf numFmtId="0" fontId="28" fillId="0" borderId="70" xfId="0" applyFont="1" applyFill="1" applyBorder="1" applyAlignment="1">
      <alignment vertical="center" wrapText="1"/>
    </xf>
    <xf numFmtId="0" fontId="28" fillId="0" borderId="70" xfId="0" applyFont="1" applyFill="1" applyBorder="1" applyAlignment="1">
      <alignment horizontal="left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2" fontId="2" fillId="0" borderId="76" xfId="0" applyNumberFormat="1" applyFont="1" applyFill="1" applyBorder="1" applyAlignment="1">
      <alignment vertical="center"/>
    </xf>
    <xf numFmtId="0" fontId="12" fillId="0" borderId="66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24" fillId="0" borderId="72" xfId="0" applyNumberFormat="1" applyFont="1" applyFill="1" applyBorder="1" applyAlignment="1">
      <alignment vertical="top"/>
    </xf>
    <xf numFmtId="0" fontId="28" fillId="0" borderId="73" xfId="0" applyFont="1" applyFill="1" applyBorder="1" applyAlignment="1">
      <alignment vertical="center" wrapText="1"/>
    </xf>
    <xf numFmtId="2" fontId="7" fillId="0" borderId="75" xfId="0" applyNumberFormat="1" applyFont="1" applyFill="1" applyBorder="1" applyAlignment="1">
      <alignment vertical="center"/>
    </xf>
    <xf numFmtId="2" fontId="24" fillId="0" borderId="76" xfId="0" applyNumberFormat="1" applyFont="1" applyFill="1" applyBorder="1" applyAlignment="1">
      <alignment vertical="top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2" fontId="24" fillId="0" borderId="72" xfId="0" applyNumberFormat="1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2" fontId="24" fillId="0" borderId="76" xfId="0" applyNumberFormat="1" applyFont="1" applyFill="1" applyBorder="1" applyAlignment="1">
      <alignment vertical="center"/>
    </xf>
    <xf numFmtId="0" fontId="10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2" fontId="17" fillId="0" borderId="38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vertical="center"/>
    </xf>
    <xf numFmtId="4" fontId="46" fillId="0" borderId="68" xfId="3" applyNumberFormat="1" applyFont="1" applyFill="1" applyBorder="1" applyAlignment="1">
      <alignment horizontal="center" vertical="center"/>
    </xf>
    <xf numFmtId="2" fontId="17" fillId="0" borderId="68" xfId="0" applyNumberFormat="1" applyFont="1" applyFill="1" applyBorder="1" applyAlignment="1">
      <alignment vertical="center"/>
    </xf>
    <xf numFmtId="2" fontId="24" fillId="0" borderId="69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" fontId="46" fillId="0" borderId="4" xfId="3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/>
    </xf>
    <xf numFmtId="4" fontId="46" fillId="0" borderId="75" xfId="3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left" vertical="center" wrapText="1"/>
    </xf>
    <xf numFmtId="4" fontId="47" fillId="0" borderId="68" xfId="3" applyNumberFormat="1" applyFont="1" applyFill="1" applyBorder="1" applyAlignment="1">
      <alignment horizontal="center" vertical="center"/>
    </xf>
    <xf numFmtId="2" fontId="26" fillId="0" borderId="69" xfId="0" applyNumberFormat="1" applyFont="1" applyFill="1" applyBorder="1" applyAlignment="1">
      <alignment vertical="center"/>
    </xf>
    <xf numFmtId="0" fontId="7" fillId="0" borderId="81" xfId="0" applyFont="1" applyFill="1" applyBorder="1" applyAlignment="1">
      <alignment vertical="center" wrapText="1"/>
    </xf>
    <xf numFmtId="4" fontId="47" fillId="0" borderId="4" xfId="3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2" fontId="26" fillId="0" borderId="72" xfId="0" applyNumberFormat="1" applyFont="1" applyFill="1" applyBorder="1" applyAlignment="1">
      <alignment vertical="center"/>
    </xf>
    <xf numFmtId="0" fontId="7" fillId="0" borderId="82" xfId="0" applyFont="1" applyFill="1" applyBorder="1" applyAlignment="1">
      <alignment vertical="center" wrapText="1"/>
    </xf>
    <xf numFmtId="4" fontId="47" fillId="0" borderId="75" xfId="3" applyNumberFormat="1" applyFont="1" applyFill="1" applyBorder="1" applyAlignment="1">
      <alignment horizontal="center" vertical="center"/>
    </xf>
    <xf numFmtId="2" fontId="17" fillId="0" borderId="75" xfId="0" applyNumberFormat="1" applyFont="1" applyFill="1" applyBorder="1" applyAlignment="1">
      <alignment horizontal="center" vertical="center"/>
    </xf>
    <xf numFmtId="2" fontId="26" fillId="0" borderId="76" xfId="0" applyNumberFormat="1" applyFont="1" applyFill="1" applyBorder="1" applyAlignment="1">
      <alignment vertical="center"/>
    </xf>
    <xf numFmtId="2" fontId="24" fillId="5" borderId="3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87" fontId="10" fillId="0" borderId="1" xfId="0" applyNumberFormat="1" applyFont="1" applyBorder="1" applyAlignment="1">
      <alignment horizontal="center" vertical="center"/>
    </xf>
    <xf numFmtId="4" fontId="54" fillId="2" borderId="0" xfId="0" applyNumberFormat="1" applyFont="1" applyFill="1" applyAlignment="1">
      <alignment horizontal="center"/>
    </xf>
    <xf numFmtId="0" fontId="7" fillId="0" borderId="83" xfId="0" applyFont="1" applyFill="1" applyBorder="1" applyAlignment="1">
      <alignment vertical="center"/>
    </xf>
    <xf numFmtId="2" fontId="26" fillId="0" borderId="8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vertical="center"/>
    </xf>
    <xf numFmtId="0" fontId="10" fillId="0" borderId="83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2" fontId="24" fillId="0" borderId="83" xfId="0" applyNumberFormat="1" applyFont="1" applyFill="1" applyBorder="1" applyAlignment="1">
      <alignment vertical="top"/>
    </xf>
    <xf numFmtId="2" fontId="24" fillId="0" borderId="8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Border="1"/>
    <xf numFmtId="0" fontId="56" fillId="0" borderId="84" xfId="0" applyFont="1" applyFill="1" applyBorder="1"/>
    <xf numFmtId="0" fontId="57" fillId="0" borderId="84" xfId="0" applyFont="1" applyFill="1" applyBorder="1"/>
    <xf numFmtId="0" fontId="12" fillId="0" borderId="2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" fontId="47" fillId="0" borderId="14" xfId="3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vertical="center"/>
    </xf>
    <xf numFmtId="4" fontId="47" fillId="0" borderId="98" xfId="3" applyNumberFormat="1" applyFont="1" applyFill="1" applyBorder="1" applyAlignment="1">
      <alignment horizontal="center" vertical="center"/>
    </xf>
    <xf numFmtId="2" fontId="17" fillId="0" borderId="98" xfId="0" applyNumberFormat="1" applyFont="1" applyFill="1" applyBorder="1" applyAlignment="1">
      <alignment vertical="center"/>
    </xf>
    <xf numFmtId="0" fontId="7" fillId="0" borderId="99" xfId="0" applyFont="1" applyFill="1" applyBorder="1" applyAlignment="1">
      <alignment horizontal="left" vertical="center" wrapText="1"/>
    </xf>
    <xf numFmtId="0" fontId="7" fillId="0" borderId="100" xfId="0" applyFont="1" applyFill="1" applyBorder="1" applyAlignment="1">
      <alignment vertical="center" wrapText="1"/>
    </xf>
    <xf numFmtId="0" fontId="7" fillId="0" borderId="101" xfId="0" applyFont="1" applyFill="1" applyBorder="1" applyAlignment="1">
      <alignment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4" fontId="47" fillId="0" borderId="16" xfId="3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43" xfId="0" applyFont="1" applyFill="1" applyBorder="1" applyAlignment="1">
      <alignment vertical="center"/>
    </xf>
    <xf numFmtId="4" fontId="46" fillId="0" borderId="38" xfId="3" applyNumberFormat="1" applyFont="1" applyFill="1" applyBorder="1" applyAlignment="1">
      <alignment horizontal="center" vertical="center"/>
    </xf>
    <xf numFmtId="2" fontId="17" fillId="0" borderId="39" xfId="0" applyNumberFormat="1" applyFont="1" applyFill="1" applyBorder="1" applyAlignment="1">
      <alignment vertical="center"/>
    </xf>
    <xf numFmtId="2" fontId="24" fillId="0" borderId="40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7" fillId="0" borderId="68" xfId="0" applyNumberFormat="1" applyFont="1" applyFill="1" applyBorder="1" applyAlignment="1">
      <alignment horizontal="center" vertical="center"/>
    </xf>
    <xf numFmtId="2" fontId="17" fillId="0" borderId="75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0" fontId="19" fillId="0" borderId="3" xfId="0" applyFont="1" applyFill="1" applyBorder="1" applyAlignment="1">
      <alignment horizontal="center"/>
    </xf>
    <xf numFmtId="2" fontId="19" fillId="0" borderId="3" xfId="4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4" xfId="0" applyFont="1" applyFill="1" applyBorder="1"/>
    <xf numFmtId="0" fontId="18" fillId="0" borderId="2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2" fontId="19" fillId="0" borderId="2" xfId="4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2" fontId="21" fillId="0" borderId="2" xfId="4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4" applyNumberFormat="1" applyFont="1" applyFill="1" applyAlignment="1">
      <alignment horizontal="center"/>
    </xf>
    <xf numFmtId="0" fontId="51" fillId="0" borderId="84" xfId="0" applyFont="1" applyFill="1" applyBorder="1"/>
    <xf numFmtId="4" fontId="10" fillId="0" borderId="13" xfId="3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2" fillId="0" borderId="0" xfId="0" applyFont="1" applyFill="1" applyAlignment="1">
      <alignment horizontal="center"/>
    </xf>
    <xf numFmtId="0" fontId="33" fillId="0" borderId="17" xfId="0" applyFont="1" applyBorder="1" applyAlignment="1">
      <alignment horizontal="center"/>
    </xf>
    <xf numFmtId="2" fontId="40" fillId="3" borderId="85" xfId="1" applyNumberFormat="1" applyFont="1" applyFill="1" applyBorder="1" applyAlignment="1" applyProtection="1">
      <alignment horizontal="center"/>
    </xf>
    <xf numFmtId="2" fontId="40" fillId="3" borderId="86" xfId="1" applyNumberFormat="1" applyFont="1" applyFill="1" applyBorder="1" applyAlignment="1" applyProtection="1">
      <alignment horizontal="center"/>
    </xf>
    <xf numFmtId="2" fontId="40" fillId="3" borderId="87" xfId="1" applyNumberFormat="1" applyFont="1" applyFill="1" applyBorder="1" applyAlignment="1" applyProtection="1">
      <alignment horizontal="center"/>
    </xf>
    <xf numFmtId="2" fontId="40" fillId="3" borderId="88" xfId="1" applyNumberFormat="1" applyFont="1" applyFill="1" applyBorder="1" applyAlignment="1" applyProtection="1">
      <alignment horizontal="center"/>
    </xf>
    <xf numFmtId="2" fontId="52" fillId="4" borderId="62" xfId="0" applyNumberFormat="1" applyFont="1" applyFill="1" applyBorder="1" applyAlignment="1">
      <alignment horizontal="center"/>
    </xf>
    <xf numFmtId="2" fontId="52" fillId="4" borderId="89" xfId="0" applyNumberFormat="1" applyFont="1" applyFill="1" applyBorder="1" applyAlignment="1">
      <alignment horizontal="center"/>
    </xf>
    <xf numFmtId="0" fontId="38" fillId="3" borderId="53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/>
    </xf>
    <xf numFmtId="0" fontId="9" fillId="3" borderId="86" xfId="0" applyFont="1" applyFill="1" applyBorder="1" applyAlignment="1">
      <alignment horizontal="center"/>
    </xf>
    <xf numFmtId="0" fontId="38" fillId="3" borderId="85" xfId="0" applyFont="1" applyFill="1" applyBorder="1" applyAlignment="1">
      <alignment horizontal="center"/>
    </xf>
    <xf numFmtId="0" fontId="38" fillId="3" borderId="86" xfId="0" applyFont="1" applyFill="1" applyBorder="1" applyAlignment="1">
      <alignment horizontal="center"/>
    </xf>
    <xf numFmtId="0" fontId="38" fillId="3" borderId="87" xfId="0" applyFont="1" applyFill="1" applyBorder="1" applyAlignment="1">
      <alignment horizontal="center"/>
    </xf>
    <xf numFmtId="0" fontId="38" fillId="3" borderId="88" xfId="0" applyFont="1" applyFill="1" applyBorder="1" applyAlignment="1">
      <alignment horizont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</cellXfs>
  <cellStyles count="5">
    <cellStyle name="Hyperlink" xfId="1" builtinId="8"/>
    <cellStyle name="เครื่องหมายจุลภาค" xfId="2" builtinId="3"/>
    <cellStyle name="ปกติ" xfId="0" builtinId="0"/>
    <cellStyle name="ปกติ_Sheet1" xfId="3"/>
    <cellStyle name="เปอร์เซ็นต์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8</xdr:row>
      <xdr:rowOff>76200</xdr:rowOff>
    </xdr:from>
    <xdr:to>
      <xdr:col>8</xdr:col>
      <xdr:colOff>342900</xdr:colOff>
      <xdr:row>8</xdr:row>
      <xdr:rowOff>219075</xdr:rowOff>
    </xdr:to>
    <xdr:sp macro="" textlink="">
      <xdr:nvSpPr>
        <xdr:cNvPr id="19213" name="AutoShape 6"/>
        <xdr:cNvSpPr>
          <a:spLocks noChangeArrowheads="1"/>
        </xdr:cNvSpPr>
      </xdr:nvSpPr>
      <xdr:spPr bwMode="auto">
        <a:xfrm>
          <a:off x="8239125" y="23145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31</xdr:row>
      <xdr:rowOff>76200</xdr:rowOff>
    </xdr:from>
    <xdr:to>
      <xdr:col>11</xdr:col>
      <xdr:colOff>628650</xdr:colOff>
      <xdr:row>32</xdr:row>
      <xdr:rowOff>47625</xdr:rowOff>
    </xdr:to>
    <xdr:sp macro="" textlink="">
      <xdr:nvSpPr>
        <xdr:cNvPr id="19214" name="AutoShape 28"/>
        <xdr:cNvSpPr>
          <a:spLocks noChangeArrowheads="1"/>
        </xdr:cNvSpPr>
      </xdr:nvSpPr>
      <xdr:spPr bwMode="auto">
        <a:xfrm>
          <a:off x="9953625" y="9286875"/>
          <a:ext cx="409575" cy="20955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1209675</xdr:colOff>
      <xdr:row>46</xdr:row>
      <xdr:rowOff>552450</xdr:rowOff>
    </xdr:from>
    <xdr:to>
      <xdr:col>11</xdr:col>
      <xdr:colOff>123825</xdr:colOff>
      <xdr:row>46</xdr:row>
      <xdr:rowOff>933450</xdr:rowOff>
    </xdr:to>
    <xdr:sp macro="" textlink="">
      <xdr:nvSpPr>
        <xdr:cNvPr id="19215" name="AutoShape 29"/>
        <xdr:cNvSpPr>
          <a:spLocks noChangeArrowheads="1"/>
        </xdr:cNvSpPr>
      </xdr:nvSpPr>
      <xdr:spPr bwMode="auto">
        <a:xfrm>
          <a:off x="9734550" y="16487775"/>
          <a:ext cx="123825" cy="0"/>
        </a:xfrm>
        <a:prstGeom prst="notched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22</xdr:row>
      <xdr:rowOff>57150</xdr:rowOff>
    </xdr:from>
    <xdr:to>
      <xdr:col>8</xdr:col>
      <xdr:colOff>323850</xdr:colOff>
      <xdr:row>22</xdr:row>
      <xdr:rowOff>200025</xdr:rowOff>
    </xdr:to>
    <xdr:sp macro="" textlink="">
      <xdr:nvSpPr>
        <xdr:cNvPr id="19216" name="AutoShape 25"/>
        <xdr:cNvSpPr>
          <a:spLocks noChangeArrowheads="1"/>
        </xdr:cNvSpPr>
      </xdr:nvSpPr>
      <xdr:spPr bwMode="auto">
        <a:xfrm>
          <a:off x="8220075" y="76485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9</xdr:row>
      <xdr:rowOff>76200</xdr:rowOff>
    </xdr:from>
    <xdr:to>
      <xdr:col>8</xdr:col>
      <xdr:colOff>333375</xdr:colOff>
      <xdr:row>9</xdr:row>
      <xdr:rowOff>219075</xdr:rowOff>
    </xdr:to>
    <xdr:sp macro="" textlink="">
      <xdr:nvSpPr>
        <xdr:cNvPr id="19217" name="AutoShape 6"/>
        <xdr:cNvSpPr>
          <a:spLocks noChangeArrowheads="1"/>
        </xdr:cNvSpPr>
      </xdr:nvSpPr>
      <xdr:spPr bwMode="auto">
        <a:xfrm>
          <a:off x="8229600" y="259080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23</xdr:row>
      <xdr:rowOff>66675</xdr:rowOff>
    </xdr:from>
    <xdr:to>
      <xdr:col>8</xdr:col>
      <xdr:colOff>323850</xdr:colOff>
      <xdr:row>23</xdr:row>
      <xdr:rowOff>209550</xdr:rowOff>
    </xdr:to>
    <xdr:sp macro="" textlink="">
      <xdr:nvSpPr>
        <xdr:cNvPr id="19218" name="AutoShape 25"/>
        <xdr:cNvSpPr>
          <a:spLocks noChangeArrowheads="1"/>
        </xdr:cNvSpPr>
      </xdr:nvSpPr>
      <xdr:spPr bwMode="auto">
        <a:xfrm>
          <a:off x="8220075" y="793432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76200</xdr:rowOff>
    </xdr:from>
    <xdr:to>
      <xdr:col>8</xdr:col>
      <xdr:colOff>333375</xdr:colOff>
      <xdr:row>10</xdr:row>
      <xdr:rowOff>219075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7943850" y="286702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11</xdr:row>
      <xdr:rowOff>76200</xdr:rowOff>
    </xdr:from>
    <xdr:to>
      <xdr:col>8</xdr:col>
      <xdr:colOff>333375</xdr:colOff>
      <xdr:row>11</xdr:row>
      <xdr:rowOff>219075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7943850" y="314325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12</xdr:row>
      <xdr:rowOff>76200</xdr:rowOff>
    </xdr:from>
    <xdr:to>
      <xdr:col>8</xdr:col>
      <xdr:colOff>333375</xdr:colOff>
      <xdr:row>12</xdr:row>
      <xdr:rowOff>219075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7943850" y="34194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76200</xdr:rowOff>
    </xdr:from>
    <xdr:to>
      <xdr:col>8</xdr:col>
      <xdr:colOff>333375</xdr:colOff>
      <xdr:row>13</xdr:row>
      <xdr:rowOff>219075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7943850" y="369570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14</xdr:row>
      <xdr:rowOff>76200</xdr:rowOff>
    </xdr:from>
    <xdr:to>
      <xdr:col>8</xdr:col>
      <xdr:colOff>333375</xdr:colOff>
      <xdr:row>14</xdr:row>
      <xdr:rowOff>219075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7943850" y="397192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24</xdr:row>
      <xdr:rowOff>85725</xdr:rowOff>
    </xdr:from>
    <xdr:to>
      <xdr:col>8</xdr:col>
      <xdr:colOff>314325</xdr:colOff>
      <xdr:row>24</xdr:row>
      <xdr:rowOff>228600</xdr:rowOff>
    </xdr:to>
    <xdr:sp macro="" textlink="">
      <xdr:nvSpPr>
        <xdr:cNvPr id="13" name="AutoShape 25"/>
        <xdr:cNvSpPr>
          <a:spLocks noChangeArrowheads="1"/>
        </xdr:cNvSpPr>
      </xdr:nvSpPr>
      <xdr:spPr bwMode="auto">
        <a:xfrm>
          <a:off x="7924800" y="90582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25</xdr:row>
      <xdr:rowOff>76200</xdr:rowOff>
    </xdr:from>
    <xdr:to>
      <xdr:col>8</xdr:col>
      <xdr:colOff>304800</xdr:colOff>
      <xdr:row>25</xdr:row>
      <xdr:rowOff>219075</xdr:rowOff>
    </xdr:to>
    <xdr:sp macro="" textlink="">
      <xdr:nvSpPr>
        <xdr:cNvPr id="14" name="AutoShape 25"/>
        <xdr:cNvSpPr>
          <a:spLocks noChangeArrowheads="1"/>
        </xdr:cNvSpPr>
      </xdr:nvSpPr>
      <xdr:spPr bwMode="auto">
        <a:xfrm>
          <a:off x="7915275" y="93249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26</xdr:row>
      <xdr:rowOff>57150</xdr:rowOff>
    </xdr:from>
    <xdr:to>
      <xdr:col>8</xdr:col>
      <xdr:colOff>304800</xdr:colOff>
      <xdr:row>26</xdr:row>
      <xdr:rowOff>200025</xdr:rowOff>
    </xdr:to>
    <xdr:sp macro="" textlink="">
      <xdr:nvSpPr>
        <xdr:cNvPr id="15" name="AutoShape 25"/>
        <xdr:cNvSpPr>
          <a:spLocks noChangeArrowheads="1"/>
        </xdr:cNvSpPr>
      </xdr:nvSpPr>
      <xdr:spPr bwMode="auto">
        <a:xfrm>
          <a:off x="7915275" y="9582150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27</xdr:row>
      <xdr:rowOff>57150</xdr:rowOff>
    </xdr:from>
    <xdr:to>
      <xdr:col>8</xdr:col>
      <xdr:colOff>314325</xdr:colOff>
      <xdr:row>27</xdr:row>
      <xdr:rowOff>200025</xdr:rowOff>
    </xdr:to>
    <xdr:sp macro="" textlink="">
      <xdr:nvSpPr>
        <xdr:cNvPr id="16" name="AutoShape 25"/>
        <xdr:cNvSpPr>
          <a:spLocks noChangeArrowheads="1"/>
        </xdr:cNvSpPr>
      </xdr:nvSpPr>
      <xdr:spPr bwMode="auto">
        <a:xfrm>
          <a:off x="7924800" y="985837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28</xdr:row>
      <xdr:rowOff>66675</xdr:rowOff>
    </xdr:from>
    <xdr:to>
      <xdr:col>8</xdr:col>
      <xdr:colOff>314325</xdr:colOff>
      <xdr:row>28</xdr:row>
      <xdr:rowOff>209550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7924800" y="10144125"/>
          <a:ext cx="238125" cy="142875"/>
        </a:xfrm>
        <a:prstGeom prst="rightArrow">
          <a:avLst>
            <a:gd name="adj1" fmla="val 50000"/>
            <a:gd name="adj2" fmla="val 41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22" workbookViewId="0">
      <selection activeCell="C35" sqref="C35"/>
    </sheetView>
  </sheetViews>
  <sheetFormatPr defaultRowHeight="18"/>
  <cols>
    <col min="1" max="1" width="7.42578125" style="53" customWidth="1"/>
    <col min="2" max="2" width="11.7109375" style="53" customWidth="1"/>
    <col min="3" max="3" width="34.5703125" style="53" customWidth="1"/>
    <col min="4" max="4" width="16" style="53" customWidth="1"/>
    <col min="5" max="5" width="11.85546875" style="53" customWidth="1"/>
    <col min="6" max="7" width="12.7109375" style="53" customWidth="1"/>
    <col min="8" max="8" width="10.7109375" style="53" customWidth="1"/>
    <col min="9" max="9" width="5.7109375" style="53" customWidth="1"/>
    <col min="10" max="10" width="10" style="53" customWidth="1"/>
    <col min="11" max="11" width="8.28515625" style="53" customWidth="1"/>
    <col min="12" max="12" width="12.7109375" style="53" customWidth="1"/>
    <col min="13" max="16384" width="9.140625" style="2"/>
  </cols>
  <sheetData>
    <row r="1" spans="1:12" ht="24.75" customHeight="1">
      <c r="A1" s="379" t="s">
        <v>117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24.75" customHeight="1">
      <c r="A2" s="379" t="s">
        <v>204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21.75">
      <c r="A3" s="379" t="s">
        <v>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21">
      <c r="A4" s="82" t="s">
        <v>184</v>
      </c>
      <c r="B4" s="8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1">
      <c r="A5" s="82" t="s">
        <v>230</v>
      </c>
      <c r="B5" s="8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">
      <c r="A6" s="82" t="s">
        <v>260</v>
      </c>
      <c r="B6" s="8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1">
      <c r="A7" s="49" t="s">
        <v>185</v>
      </c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59" customFormat="1" ht="21" customHeight="1">
      <c r="A8" s="77" t="s">
        <v>93</v>
      </c>
      <c r="B8" s="88" t="s">
        <v>95</v>
      </c>
      <c r="C8" s="77" t="s">
        <v>190</v>
      </c>
      <c r="D8" s="55" t="s">
        <v>59</v>
      </c>
      <c r="E8" s="55" t="s">
        <v>60</v>
      </c>
      <c r="F8" s="80" t="s">
        <v>61</v>
      </c>
      <c r="G8" s="55" t="s">
        <v>62</v>
      </c>
      <c r="H8" s="56"/>
      <c r="I8" s="54"/>
      <c r="J8" s="116" t="s">
        <v>63</v>
      </c>
      <c r="K8" s="57" t="s">
        <v>8</v>
      </c>
      <c r="L8" s="83" t="s">
        <v>64</v>
      </c>
    </row>
    <row r="9" spans="1:12" ht="21.95" customHeight="1">
      <c r="A9" s="81">
        <v>1</v>
      </c>
      <c r="B9" s="81">
        <v>9</v>
      </c>
      <c r="C9" s="78" t="s">
        <v>247</v>
      </c>
      <c r="D9" s="60">
        <f>'ส่วนที่ 1ความพึงพอใจงานบริการ'!I48</f>
        <v>4.0555555555555554</v>
      </c>
      <c r="E9" s="60">
        <f>'ส่วนที่ 1ความพึงพอใจงานบริการ'!I49</f>
        <v>4.4259259259259256</v>
      </c>
      <c r="F9" s="60">
        <f>'ส่วนที่ 1ความพึงพอใจงานบริการ'!I50</f>
        <v>4.1111111111111107</v>
      </c>
      <c r="G9" s="60">
        <f>'ส่วนที่ 1ความพึงพอใจงานบริการ'!I51</f>
        <v>4.5555555555555554</v>
      </c>
      <c r="H9" s="61"/>
      <c r="I9" s="62"/>
      <c r="J9" s="63">
        <f>'ส่วนที่ 1ความพึงพอใจงานบริการ'!I52</f>
        <v>4.2962962962962967</v>
      </c>
      <c r="K9" s="64"/>
      <c r="L9" s="253"/>
    </row>
    <row r="10" spans="1:12" ht="21.95" customHeight="1">
      <c r="A10" s="81">
        <v>2</v>
      </c>
      <c r="B10" s="81">
        <v>4</v>
      </c>
      <c r="C10" s="78" t="s">
        <v>248</v>
      </c>
      <c r="D10" s="60">
        <f>'ส่วนที่ 1ความพึงพอใจงานบริการ'!U48</f>
        <v>4.416666666666667</v>
      </c>
      <c r="E10" s="60">
        <f>'ส่วนที่ 1ความพึงพอใจงานบริการ'!U49</f>
        <v>4.458333333333333</v>
      </c>
      <c r="F10" s="60">
        <f>'ส่วนที่ 1ความพึงพอใจงานบริการ'!U50</f>
        <v>4.375</v>
      </c>
      <c r="G10" s="60">
        <f>'ส่วนที่ 1ความพึงพอใจงานบริการ'!U51</f>
        <v>4.375</v>
      </c>
      <c r="H10" s="61"/>
      <c r="I10" s="54"/>
      <c r="J10" s="63">
        <f>'ส่วนที่ 1ความพึงพอใจงานบริการ'!U52</f>
        <v>4.416666666666667</v>
      </c>
      <c r="K10" s="66"/>
      <c r="L10" s="66"/>
    </row>
    <row r="11" spans="1:12" ht="21.95" customHeight="1">
      <c r="A11" s="81">
        <v>3</v>
      </c>
      <c r="B11" s="81">
        <v>4</v>
      </c>
      <c r="C11" s="78" t="s">
        <v>249</v>
      </c>
      <c r="D11" s="60">
        <f>'ส่วนที่ 1ความพึงพอใจงานบริการ'!AG48</f>
        <v>4.708333333333333</v>
      </c>
      <c r="E11" s="60">
        <f>'ส่วนที่ 1ความพึงพอใจงานบริการ'!AG49</f>
        <v>4.375</v>
      </c>
      <c r="F11" s="60">
        <f>'ส่วนที่ 1ความพึงพอใจงานบริการ'!AG50</f>
        <v>4</v>
      </c>
      <c r="G11" s="60">
        <f>'ส่วนที่ 1ความพึงพอใจงานบริการ'!AG51</f>
        <v>4.6875</v>
      </c>
      <c r="H11" s="61"/>
      <c r="I11" s="54"/>
      <c r="J11" s="63">
        <f>'ส่วนที่ 1ความพึงพอใจงานบริการ'!AG52</f>
        <v>4.5138888888888893</v>
      </c>
      <c r="K11" s="66"/>
      <c r="L11" s="66"/>
    </row>
    <row r="12" spans="1:12" ht="21.95" customHeight="1">
      <c r="A12" s="81">
        <v>4</v>
      </c>
      <c r="B12" s="81">
        <v>4</v>
      </c>
      <c r="C12" s="78" t="s">
        <v>250</v>
      </c>
      <c r="D12" s="60">
        <f>'ส่วนที่ 1ความพึงพอใจงานบริการ'!AS48</f>
        <v>4.375</v>
      </c>
      <c r="E12" s="60">
        <f>'ส่วนที่ 1ความพึงพอใจงานบริการ'!AS49</f>
        <v>4.541666666666667</v>
      </c>
      <c r="F12" s="60">
        <f>'ส่วนที่ 1ความพึงพอใจงานบริการ'!AS50</f>
        <v>4.375</v>
      </c>
      <c r="G12" s="60">
        <f>'ส่วนที่ 1ความพึงพอใจงานบริการ'!AS51</f>
        <v>4.6875</v>
      </c>
      <c r="H12" s="61"/>
      <c r="I12" s="54"/>
      <c r="J12" s="63">
        <f>'ส่วนที่ 1ความพึงพอใจงานบริการ'!AS52</f>
        <v>4.5</v>
      </c>
      <c r="K12" s="66"/>
      <c r="L12" s="66"/>
    </row>
    <row r="13" spans="1:12" ht="21.95" customHeight="1">
      <c r="A13" s="81">
        <v>5</v>
      </c>
      <c r="B13" s="81">
        <v>6</v>
      </c>
      <c r="C13" s="78" t="s">
        <v>251</v>
      </c>
      <c r="D13" s="60">
        <f>'ส่วนที่ 1ความพึงพอใจงานบริการ'!BE48</f>
        <v>4.1944444444444446</v>
      </c>
      <c r="E13" s="60">
        <f>'ส่วนที่ 1ความพึงพอใจงานบริการ'!BE49</f>
        <v>4.416666666666667</v>
      </c>
      <c r="F13" s="60">
        <f>'ส่วนที่ 1ความพึงพอใจงานบริการ'!BE50</f>
        <v>4.333333333333333</v>
      </c>
      <c r="G13" s="60">
        <f>'ส่วนที่ 1ความพึงพอใจงานบริการ'!BE51</f>
        <v>4.5</v>
      </c>
      <c r="H13" s="61"/>
      <c r="I13" s="54"/>
      <c r="J13" s="63">
        <f>'ส่วนที่ 1ความพึงพอใจงานบริการ'!BE52</f>
        <v>4.3518518518518521</v>
      </c>
      <c r="K13" s="66"/>
      <c r="L13" s="66"/>
    </row>
    <row r="14" spans="1:12" ht="21.95" customHeight="1">
      <c r="A14" s="81">
        <v>6</v>
      </c>
      <c r="B14" s="81">
        <v>14</v>
      </c>
      <c r="C14" s="78" t="s">
        <v>252</v>
      </c>
      <c r="D14" s="60">
        <f>'ส่วนที่ 1ความพึงพอใจงานบริการ'!BQ48</f>
        <v>4.7142857142857144</v>
      </c>
      <c r="E14" s="60">
        <f>'ส่วนที่ 1ความพึงพอใจงานบริการ'!BQ49</f>
        <v>4.4880952380952381</v>
      </c>
      <c r="F14" s="60">
        <f>'ส่วนที่ 1ความพึงพอใจงานบริการ'!BQ50</f>
        <v>4.3571428571428568</v>
      </c>
      <c r="G14" s="60">
        <f>'ส่วนที่ 1ความพึงพอใจงานบริการ'!BQ51</f>
        <v>4.6607142857142856</v>
      </c>
      <c r="H14" s="61"/>
      <c r="I14" s="54"/>
      <c r="J14" s="376">
        <f>'ส่วนที่ 1ความพึงพอใจงานบริการ'!BQ52</f>
        <v>4.587301587301587</v>
      </c>
      <c r="K14" s="66"/>
      <c r="L14" s="66"/>
    </row>
    <row r="15" spans="1:12" ht="21.95" customHeight="1">
      <c r="A15" s="81">
        <v>7</v>
      </c>
      <c r="B15" s="81">
        <v>2</v>
      </c>
      <c r="C15" s="78" t="s">
        <v>253</v>
      </c>
      <c r="D15" s="60">
        <f>'ส่วนที่ 1ความพึงพอใจงานบริการ'!CC48</f>
        <v>4.583333333333333</v>
      </c>
      <c r="E15" s="60">
        <f>'ส่วนที่ 1ความพึงพอใจงานบริการ'!CC49</f>
        <v>4.75</v>
      </c>
      <c r="F15" s="60">
        <f>'ส่วนที่ 1ความพึงพอใจงานบริการ'!CC50</f>
        <v>4.5</v>
      </c>
      <c r="G15" s="113">
        <f>'ส่วนที่ 1ความพึงพอใจงานบริการ'!CC51</f>
        <v>4.75</v>
      </c>
      <c r="H15" s="61"/>
      <c r="I15" s="54"/>
      <c r="J15" s="63">
        <f>'ส่วนที่ 1ความพึงพอใจงานบริการ'!CC52</f>
        <v>4.666666666666667</v>
      </c>
      <c r="K15" s="66"/>
      <c r="L15" s="66"/>
    </row>
    <row r="16" spans="1:12" ht="18.75" thickBot="1">
      <c r="A16" s="58" t="s">
        <v>2</v>
      </c>
      <c r="B16" s="89">
        <f>SUM(B9:B15)</f>
        <v>43</v>
      </c>
      <c r="C16" s="380"/>
      <c r="D16" s="380"/>
      <c r="E16" s="380"/>
      <c r="F16" s="380"/>
      <c r="G16" s="68"/>
      <c r="H16" s="68"/>
      <c r="I16" s="69" t="s">
        <v>94</v>
      </c>
      <c r="J16" s="70">
        <f>'ส่วนที่ 1ความพึงพอใจงานบริการ'!CO52</f>
        <v>4.4664082687338498</v>
      </c>
      <c r="K16" s="70">
        <f>J16*100/5</f>
        <v>89.328165374676999</v>
      </c>
      <c r="L16" s="70">
        <v>5</v>
      </c>
    </row>
    <row r="17" spans="1:12" ht="110.25" customHeight="1" thickTop="1">
      <c r="I17" s="314" t="s">
        <v>80</v>
      </c>
      <c r="J17" s="378" t="s">
        <v>211</v>
      </c>
      <c r="K17" s="378"/>
      <c r="L17" s="378"/>
    </row>
    <row r="18" spans="1:12" ht="72">
      <c r="J18" s="172"/>
      <c r="K18" s="76" t="s">
        <v>81</v>
      </c>
      <c r="L18" s="315">
        <f>85/85*5</f>
        <v>5</v>
      </c>
    </row>
    <row r="19" spans="1:12" ht="19.5" customHeight="1">
      <c r="C19" s="79"/>
      <c r="D19" s="71"/>
      <c r="E19" s="71"/>
      <c r="F19" s="71"/>
      <c r="G19" s="71"/>
      <c r="H19" s="71"/>
      <c r="I19" s="71"/>
      <c r="J19" s="71"/>
    </row>
    <row r="20" spans="1:12" ht="19.5" customHeight="1">
      <c r="C20" s="79"/>
      <c r="D20" s="71"/>
      <c r="E20" s="71"/>
      <c r="F20" s="71"/>
      <c r="G20" s="71"/>
      <c r="H20" s="71"/>
      <c r="I20" s="71"/>
      <c r="J20" s="71"/>
    </row>
    <row r="21" spans="1:12" ht="27.75" customHeight="1">
      <c r="A21" s="49" t="s">
        <v>186</v>
      </c>
      <c r="B21" s="49"/>
    </row>
    <row r="22" spans="1:12" s="59" customFormat="1" ht="52.5" customHeight="1">
      <c r="A22" s="77" t="s">
        <v>93</v>
      </c>
      <c r="B22" s="88" t="s">
        <v>95</v>
      </c>
      <c r="C22" s="77" t="s">
        <v>190</v>
      </c>
      <c r="D22" s="220" t="s">
        <v>178</v>
      </c>
      <c r="E22" s="220" t="s">
        <v>181</v>
      </c>
      <c r="F22" s="220" t="s">
        <v>182</v>
      </c>
      <c r="G22" s="220" t="s">
        <v>180</v>
      </c>
      <c r="H22" s="220" t="s">
        <v>179</v>
      </c>
      <c r="I22" s="54"/>
      <c r="J22" s="116" t="s">
        <v>63</v>
      </c>
      <c r="K22" s="57" t="s">
        <v>8</v>
      </c>
      <c r="L22" s="83" t="s">
        <v>64</v>
      </c>
    </row>
    <row r="23" spans="1:12" ht="21.95" customHeight="1">
      <c r="A23" s="81">
        <v>1</v>
      </c>
      <c r="B23" s="81">
        <v>9</v>
      </c>
      <c r="C23" s="78" t="s">
        <v>247</v>
      </c>
      <c r="D23" s="60">
        <f>'ส่วนที่ 2 ความเชื่อมั่น'!I60</f>
        <v>4.5555555555555554</v>
      </c>
      <c r="E23" s="60">
        <f>'ส่วนที่ 2 ความเชื่อมั่น'!I61</f>
        <v>4.583333333333333</v>
      </c>
      <c r="F23" s="60">
        <f>'ส่วนที่ 2 ความเชื่อมั่น'!I62</f>
        <v>4.2222222222222223</v>
      </c>
      <c r="G23" s="60">
        <f>'ส่วนที่ 2 ความเชื่อมั่น'!I63</f>
        <v>4.1111111111111107</v>
      </c>
      <c r="H23" s="60">
        <f>'ส่วนที่ 2 ความเชื่อมั่น'!I64</f>
        <v>4.1111111111111107</v>
      </c>
      <c r="I23" s="62"/>
      <c r="J23" s="63">
        <f>'ส่วนที่ 2 ความเชื่อมั่น'!I65</f>
        <v>4.3232323232323235</v>
      </c>
      <c r="K23" s="64"/>
      <c r="L23" s="253"/>
    </row>
    <row r="24" spans="1:12" ht="21.95" customHeight="1">
      <c r="A24" s="81">
        <v>2</v>
      </c>
      <c r="B24" s="81">
        <v>4</v>
      </c>
      <c r="C24" s="78" t="s">
        <v>248</v>
      </c>
      <c r="D24" s="60">
        <f>'ส่วนที่ 2 ความเชื่อมั่น'!U60</f>
        <v>4.5</v>
      </c>
      <c r="E24" s="60">
        <f>'ส่วนที่ 2 ความเชื่อมั่น'!U61</f>
        <v>4.625</v>
      </c>
      <c r="F24" s="60">
        <f>'ส่วนที่ 2 ความเชื่อมั่น'!U62</f>
        <v>4.2</v>
      </c>
      <c r="G24" s="60">
        <f>'ส่วนที่ 2 ความเชื่อมั่น'!U63</f>
        <v>4.5</v>
      </c>
      <c r="H24" s="60">
        <f>'ส่วนที่ 2 ความเชื่อมั่น'!U64</f>
        <v>4.3</v>
      </c>
      <c r="I24" s="54"/>
      <c r="J24" s="65">
        <f>'ส่วนที่ 2 ความเชื่อมั่น'!U65</f>
        <v>4.4090909090909092</v>
      </c>
      <c r="K24" s="66"/>
      <c r="L24" s="66"/>
    </row>
    <row r="25" spans="1:12" ht="21.95" customHeight="1">
      <c r="A25" s="81">
        <v>3</v>
      </c>
      <c r="B25" s="81">
        <v>4</v>
      </c>
      <c r="C25" s="78" t="s">
        <v>249</v>
      </c>
      <c r="D25" s="60">
        <f>'ส่วนที่ 2 ความเชื่อมั่น'!AG60</f>
        <v>4.5999999999999996</v>
      </c>
      <c r="E25" s="60">
        <f>'ส่วนที่ 2 ความเชื่อมั่น'!AG61</f>
        <v>4.5</v>
      </c>
      <c r="F25" s="60">
        <f>'ส่วนที่ 2 ความเชื่อมั่น'!AG62</f>
        <v>4.0999999999999996</v>
      </c>
      <c r="G25" s="60">
        <f>'ส่วนที่ 2 ความเชื่อมั่น'!AG63</f>
        <v>4.5</v>
      </c>
      <c r="H25" s="60">
        <f>'ส่วนที่ 2 ความเชื่อมั่น'!AG64</f>
        <v>4.3</v>
      </c>
      <c r="I25" s="54"/>
      <c r="J25" s="67">
        <f>'ส่วนที่ 2 ความเชื่อมั่น'!AG65</f>
        <v>4.3863636363636367</v>
      </c>
      <c r="K25" s="66"/>
      <c r="L25" s="66"/>
    </row>
    <row r="26" spans="1:12" ht="21.95" customHeight="1">
      <c r="A26" s="81">
        <v>4</v>
      </c>
      <c r="B26" s="81">
        <v>4</v>
      </c>
      <c r="C26" s="78" t="s">
        <v>250</v>
      </c>
      <c r="D26" s="60">
        <f>'ส่วนที่ 2 ความเชื่อมั่น'!AS60</f>
        <v>4.5999999999999996</v>
      </c>
      <c r="E26" s="60">
        <f>'ส่วนที่ 2 ความเชื่อมั่น'!AS61</f>
        <v>4.75</v>
      </c>
      <c r="F26" s="60">
        <f>'ส่วนที่ 2 ความเชื่อมั่น'!AS62</f>
        <v>4.55</v>
      </c>
      <c r="G26" s="60">
        <f>'ส่วนที่ 2 ความเชื่อมั่น'!AS63</f>
        <v>4.25</v>
      </c>
      <c r="H26" s="60">
        <f>'ส่วนที่ 2 ความเชื่อมั่น'!AS64</f>
        <v>4.3</v>
      </c>
      <c r="I26" s="54"/>
      <c r="J26" s="67">
        <f>'ส่วนที่ 2 ความเชื่อมั่น'!AS65</f>
        <v>4.5</v>
      </c>
      <c r="K26" s="66"/>
      <c r="L26" s="66"/>
    </row>
    <row r="27" spans="1:12" ht="21.95" customHeight="1">
      <c r="A27" s="81">
        <v>5</v>
      </c>
      <c r="B27" s="81">
        <v>6</v>
      </c>
      <c r="C27" s="78" t="s">
        <v>251</v>
      </c>
      <c r="D27" s="60">
        <f>'ส่วนที่ 2 ความเชื่อมั่น'!BE60</f>
        <v>4.7</v>
      </c>
      <c r="E27" s="60">
        <f>'ส่วนที่ 2 ความเชื่อมั่น'!BE61</f>
        <v>4.5</v>
      </c>
      <c r="F27" s="60">
        <f>'ส่วนที่ 2 ความเชื่อมั่น'!BE62</f>
        <v>4.2</v>
      </c>
      <c r="G27" s="60">
        <f>'ส่วนที่ 2 ความเชื่อมั่น'!BE63</f>
        <v>4.2777777777777777</v>
      </c>
      <c r="H27" s="60">
        <f>'ส่วนที่ 2 ความเชื่อมั่น'!BE64</f>
        <v>4.0666666666666664</v>
      </c>
      <c r="I27" s="54"/>
      <c r="J27" s="67">
        <f>'ส่วนที่ 2 ความเชื่อมั่น'!BE65</f>
        <v>4.3484848484848486</v>
      </c>
      <c r="K27" s="66"/>
      <c r="L27" s="66"/>
    </row>
    <row r="28" spans="1:12" ht="21.95" customHeight="1">
      <c r="A28" s="81">
        <v>6</v>
      </c>
      <c r="B28" s="81">
        <v>14</v>
      </c>
      <c r="C28" s="78" t="s">
        <v>252</v>
      </c>
      <c r="D28" s="60">
        <f>'ส่วนที่ 2 ความเชื่อมั่น'!BQ60</f>
        <v>4.7714285714285714</v>
      </c>
      <c r="E28" s="60">
        <f>'ส่วนที่ 2 ความเชื่อมั่น'!BQ61</f>
        <v>4.7142857142857144</v>
      </c>
      <c r="F28" s="60">
        <f>'ส่วนที่ 2 ความเชื่อมั่น'!BQ62</f>
        <v>4.7</v>
      </c>
      <c r="G28" s="112">
        <f>'ส่วนที่ 2 ความเชื่อมั่น'!BQ63</f>
        <v>4.6428571428571432</v>
      </c>
      <c r="H28" s="112">
        <f>'ส่วนที่ 2 ความเชื่อมั่น'!BQ64</f>
        <v>4.5285714285714285</v>
      </c>
      <c r="I28" s="54"/>
      <c r="J28" s="377">
        <f>'ส่วนที่ 2 ความเชื่อมั่น'!BQ65</f>
        <v>4.6720779220779223</v>
      </c>
      <c r="K28" s="66"/>
      <c r="L28" s="66"/>
    </row>
    <row r="29" spans="1:12" ht="21.95" customHeight="1">
      <c r="A29" s="81">
        <v>7</v>
      </c>
      <c r="B29" s="81">
        <v>2</v>
      </c>
      <c r="C29" s="78" t="s">
        <v>253</v>
      </c>
      <c r="D29" s="60">
        <f>'ส่วนที่ 2 ความเชื่อมั่น'!CC60</f>
        <v>4.5</v>
      </c>
      <c r="E29" s="60">
        <f>'ส่วนที่ 2 ความเชื่อมั่น'!CC61</f>
        <v>4.5</v>
      </c>
      <c r="F29" s="60">
        <f>'ส่วนที่ 2 ความเชื่อมั่น'!CC62</f>
        <v>4.5</v>
      </c>
      <c r="G29" s="112">
        <f>'ส่วนที่ 2 ความเชื่อมั่น'!CC63</f>
        <v>4.5</v>
      </c>
      <c r="H29" s="112">
        <f>'ส่วนที่ 2 ความเชื่อมั่น'!CC64</f>
        <v>4.5</v>
      </c>
      <c r="I29" s="54"/>
      <c r="J29" s="67">
        <f>'ส่วนที่ 2 ความเชื่อมั่น'!CC65</f>
        <v>4.5</v>
      </c>
      <c r="K29" s="66"/>
      <c r="L29" s="66"/>
    </row>
    <row r="30" spans="1:12" ht="21.95" customHeight="1">
      <c r="A30" s="87"/>
      <c r="B30" s="81"/>
      <c r="C30" s="78"/>
      <c r="D30" s="60"/>
      <c r="E30" s="60"/>
      <c r="F30" s="60"/>
      <c r="G30" s="113"/>
      <c r="H30" s="113"/>
      <c r="I30" s="54"/>
      <c r="J30" s="67"/>
      <c r="K30" s="66"/>
      <c r="L30" s="254"/>
    </row>
    <row r="31" spans="1:12" ht="18.75" thickBot="1">
      <c r="A31" s="58" t="s">
        <v>2</v>
      </c>
      <c r="B31" s="89">
        <f>SUM(B23:B30)</f>
        <v>43</v>
      </c>
      <c r="C31" s="380"/>
      <c r="D31" s="380"/>
      <c r="E31" s="380"/>
      <c r="F31" s="380"/>
      <c r="G31" s="68"/>
      <c r="H31" s="68"/>
      <c r="I31" s="69" t="s">
        <v>94</v>
      </c>
      <c r="J31" s="70">
        <f>'ส่วนที่ 2 ความเชื่อมั่น'!CO65</f>
        <v>4.4788583509513744</v>
      </c>
      <c r="K31" s="70">
        <f>J31*100/5</f>
        <v>89.577167019027485</v>
      </c>
      <c r="L31" s="70">
        <f>L35</f>
        <v>5</v>
      </c>
    </row>
    <row r="32" spans="1:12" ht="18.75" thickTop="1">
      <c r="C32" s="79"/>
      <c r="D32" s="71"/>
      <c r="E32" s="71"/>
      <c r="F32" s="71"/>
      <c r="G32" s="71"/>
      <c r="H32" s="71"/>
      <c r="I32" s="71"/>
      <c r="J32" s="72"/>
    </row>
    <row r="33" spans="2:12">
      <c r="C33" s="52"/>
      <c r="D33" s="73"/>
      <c r="E33" s="73"/>
      <c r="F33" s="73"/>
      <c r="G33" s="73"/>
      <c r="H33" s="73"/>
      <c r="I33" s="73"/>
      <c r="J33" s="74">
        <f>J31*100/5</f>
        <v>89.577167019027485</v>
      </c>
      <c r="K33" s="75"/>
    </row>
    <row r="34" spans="2:12" ht="121.5" customHeight="1">
      <c r="I34" s="314" t="s">
        <v>80</v>
      </c>
      <c r="J34" s="378" t="s">
        <v>211</v>
      </c>
      <c r="K34" s="378"/>
      <c r="L34" s="378"/>
    </row>
    <row r="35" spans="2:12" ht="72">
      <c r="K35" s="76" t="s">
        <v>81</v>
      </c>
      <c r="L35" s="315">
        <f>85/85*5</f>
        <v>5</v>
      </c>
    </row>
    <row r="36" spans="2:12" ht="26.25" customHeight="1"/>
    <row r="37" spans="2:12" ht="26.25" customHeight="1"/>
    <row r="38" spans="2:12" ht="26.25" customHeight="1" thickBot="1"/>
    <row r="39" spans="2:12" ht="21.75" thickBot="1">
      <c r="C39" s="387" t="s">
        <v>96</v>
      </c>
      <c r="D39" s="389"/>
      <c r="E39" s="390"/>
      <c r="F39" s="391" t="s">
        <v>97</v>
      </c>
      <c r="G39" s="392"/>
    </row>
    <row r="40" spans="2:12" ht="21.75" thickBot="1">
      <c r="C40" s="388"/>
      <c r="D40" s="90" t="s">
        <v>54</v>
      </c>
      <c r="E40" s="91" t="s">
        <v>98</v>
      </c>
      <c r="F40" s="393" t="s">
        <v>99</v>
      </c>
      <c r="G40" s="394"/>
    </row>
    <row r="41" spans="2:12" ht="21">
      <c r="C41" s="92" t="s">
        <v>191</v>
      </c>
      <c r="D41" s="356" t="s">
        <v>118</v>
      </c>
      <c r="E41" s="93">
        <f>+K16</f>
        <v>89.328165374676999</v>
      </c>
      <c r="F41" s="381"/>
      <c r="G41" s="382"/>
    </row>
    <row r="42" spans="2:12" ht="21.75" thickBot="1">
      <c r="C42" s="94" t="s">
        <v>183</v>
      </c>
      <c r="D42" s="357" t="s">
        <v>205</v>
      </c>
      <c r="E42" s="95">
        <f>+K31</f>
        <v>89.577167019027485</v>
      </c>
      <c r="F42" s="383"/>
      <c r="G42" s="384"/>
    </row>
    <row r="43" spans="2:12" ht="65.25" thickBot="1">
      <c r="C43" s="96" t="s">
        <v>201</v>
      </c>
      <c r="D43" s="97"/>
      <c r="E43" s="98">
        <f>(E41+E42)/2</f>
        <v>89.452666196852249</v>
      </c>
      <c r="F43" s="385">
        <v>5</v>
      </c>
      <c r="G43" s="386"/>
      <c r="I43" s="99"/>
    </row>
    <row r="44" spans="2:12">
      <c r="E44" s="52"/>
      <c r="F44" s="2"/>
      <c r="G44" s="2"/>
      <c r="I44" s="99"/>
    </row>
    <row r="45" spans="2:12">
      <c r="B45" s="99"/>
      <c r="C45" s="2"/>
      <c r="D45" s="2"/>
      <c r="E45" s="32"/>
      <c r="F45" s="2"/>
      <c r="G45" s="2"/>
    </row>
    <row r="46" spans="2:12" ht="23.25">
      <c r="B46" s="100"/>
      <c r="C46" s="101"/>
      <c r="D46" s="101"/>
      <c r="E46" s="102"/>
      <c r="F46" s="101"/>
      <c r="G46" s="101"/>
      <c r="H46" s="99"/>
      <c r="I46" s="99"/>
      <c r="J46" s="99"/>
      <c r="K46" s="99"/>
    </row>
    <row r="47" spans="2:12" ht="23.25">
      <c r="B47" s="100" t="s">
        <v>102</v>
      </c>
      <c r="C47" s="101"/>
      <c r="D47" s="99"/>
      <c r="E47" s="103"/>
      <c r="F47" s="99"/>
      <c r="G47" s="99"/>
      <c r="H47" s="99"/>
      <c r="I47" s="99"/>
      <c r="J47" s="99"/>
      <c r="K47" s="99"/>
    </row>
    <row r="48" spans="2:12" ht="21.75">
      <c r="B48" s="104"/>
      <c r="C48" s="105" t="s">
        <v>103</v>
      </c>
      <c r="D48" s="251" t="s">
        <v>104</v>
      </c>
      <c r="E48" s="106" t="s">
        <v>105</v>
      </c>
      <c r="F48" s="107" t="s">
        <v>106</v>
      </c>
      <c r="G48" s="104"/>
      <c r="H48" s="104"/>
      <c r="I48" s="104"/>
      <c r="J48" s="104"/>
      <c r="K48" s="104"/>
    </row>
    <row r="49" spans="2:11" ht="23.25">
      <c r="B49" s="99"/>
      <c r="C49" s="108" t="s">
        <v>107</v>
      </c>
      <c r="D49" s="252" t="s">
        <v>108</v>
      </c>
      <c r="E49" s="316">
        <f>E43</f>
        <v>89.452666196852249</v>
      </c>
      <c r="F49" s="109">
        <v>5</v>
      </c>
      <c r="G49" s="101"/>
      <c r="H49" s="101"/>
      <c r="I49" s="99"/>
      <c r="J49" s="99"/>
      <c r="K49" s="99"/>
    </row>
    <row r="50" spans="2:11" ht="23.25">
      <c r="B50" s="99"/>
      <c r="C50" s="108" t="s">
        <v>109</v>
      </c>
      <c r="D50" s="252" t="s">
        <v>110</v>
      </c>
      <c r="E50" s="110">
        <v>82.35</v>
      </c>
      <c r="F50" s="111">
        <f xml:space="preserve"> ((E50-80)/5)+4</f>
        <v>4.4699999999999989</v>
      </c>
      <c r="G50" s="101"/>
      <c r="H50" s="101"/>
      <c r="I50" s="99"/>
      <c r="J50" s="99"/>
      <c r="K50" s="99"/>
    </row>
    <row r="51" spans="2:11" ht="23.25">
      <c r="B51" s="99"/>
      <c r="C51" s="108" t="s">
        <v>111</v>
      </c>
      <c r="D51" s="252" t="s">
        <v>112</v>
      </c>
      <c r="E51" s="110">
        <v>76.66</v>
      </c>
      <c r="F51" s="111">
        <f xml:space="preserve"> ((E51-75)/5)+3</f>
        <v>3.3319999999999994</v>
      </c>
      <c r="G51" s="101"/>
      <c r="H51" s="101"/>
      <c r="I51" s="99"/>
      <c r="J51" s="99"/>
      <c r="K51" s="99"/>
    </row>
    <row r="52" spans="2:11" ht="23.25">
      <c r="B52" s="99"/>
      <c r="C52" s="108" t="s">
        <v>113</v>
      </c>
      <c r="D52" s="252" t="s">
        <v>114</v>
      </c>
      <c r="E52" s="110">
        <v>74.44</v>
      </c>
      <c r="F52" s="111">
        <f xml:space="preserve"> ((E52-70)/5)+2</f>
        <v>2.8879999999999995</v>
      </c>
      <c r="G52" s="101"/>
      <c r="H52" s="101"/>
      <c r="I52" s="99"/>
      <c r="J52" s="99"/>
      <c r="K52" s="99"/>
    </row>
    <row r="53" spans="2:11" ht="23.25">
      <c r="B53" s="99"/>
      <c r="C53" s="108" t="s">
        <v>115</v>
      </c>
      <c r="D53" s="252" t="s">
        <v>116</v>
      </c>
      <c r="E53" s="110">
        <v>69.989999999999995</v>
      </c>
      <c r="F53" s="111">
        <f xml:space="preserve"> ((E53-65)/5)+1</f>
        <v>1.9979999999999989</v>
      </c>
      <c r="G53" s="101"/>
      <c r="H53" s="101"/>
      <c r="I53" s="99"/>
      <c r="J53" s="99"/>
      <c r="K53" s="99"/>
    </row>
  </sheetData>
  <mergeCells count="13">
    <mergeCell ref="F41:G42"/>
    <mergeCell ref="F43:G43"/>
    <mergeCell ref="C39:C40"/>
    <mergeCell ref="D39:E39"/>
    <mergeCell ref="F39:G39"/>
    <mergeCell ref="F40:G40"/>
    <mergeCell ref="J34:L34"/>
    <mergeCell ref="J17:L17"/>
    <mergeCell ref="A1:L1"/>
    <mergeCell ref="A3:L3"/>
    <mergeCell ref="C31:F31"/>
    <mergeCell ref="A2:L2"/>
    <mergeCell ref="C16:F16"/>
  </mergeCells>
  <phoneticPr fontId="3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CQ54"/>
  <sheetViews>
    <sheetView topLeftCell="BV43" zoomScaleSheetLayoutView="100" workbookViewId="0">
      <selection activeCell="CO46" sqref="CO46:CQ46"/>
    </sheetView>
  </sheetViews>
  <sheetFormatPr defaultRowHeight="21.75"/>
  <cols>
    <col min="1" max="1" width="45.140625" style="125" customWidth="1"/>
    <col min="2" max="2" width="4.140625" style="119" customWidth="1"/>
    <col min="3" max="3" width="3.7109375" style="119" customWidth="1"/>
    <col min="4" max="4" width="3.85546875" style="119" customWidth="1"/>
    <col min="5" max="5" width="4.28515625" style="119" customWidth="1"/>
    <col min="6" max="6" width="4.140625" style="119" customWidth="1"/>
    <col min="7" max="7" width="5.5703125" style="119" customWidth="1"/>
    <col min="8" max="8" width="6.5703125" style="119" customWidth="1"/>
    <col min="9" max="9" width="7.7109375" style="119" customWidth="1"/>
    <col min="10" max="11" width="10.5703125" style="119" customWidth="1"/>
    <col min="12" max="12" width="2" style="193" customWidth="1"/>
    <col min="13" max="13" width="45.140625" style="125" customWidth="1"/>
    <col min="14" max="14" width="4.140625" style="119" customWidth="1"/>
    <col min="15" max="15" width="3.7109375" style="119" customWidth="1"/>
    <col min="16" max="16" width="3.85546875" style="119" customWidth="1"/>
    <col min="17" max="17" width="4.28515625" style="119" customWidth="1"/>
    <col min="18" max="18" width="4.140625" style="119" customWidth="1"/>
    <col min="19" max="19" width="5.5703125" style="119" customWidth="1"/>
    <col min="20" max="20" width="6.5703125" style="119" customWidth="1"/>
    <col min="21" max="21" width="7.7109375" style="119" customWidth="1"/>
    <col min="22" max="22" width="9.28515625" style="119" customWidth="1"/>
    <col min="23" max="23" width="10.5703125" style="119" customWidth="1"/>
    <col min="24" max="24" width="2.5703125" style="120" customWidth="1"/>
    <col min="25" max="25" width="45.140625" style="125" customWidth="1"/>
    <col min="26" max="26" width="4.140625" style="119" customWidth="1"/>
    <col min="27" max="27" width="3.7109375" style="119" customWidth="1"/>
    <col min="28" max="28" width="3.85546875" style="119" customWidth="1"/>
    <col min="29" max="29" width="4.28515625" style="119" customWidth="1"/>
    <col min="30" max="30" width="4.140625" style="119" customWidth="1"/>
    <col min="31" max="31" width="5.5703125" style="119" customWidth="1"/>
    <col min="32" max="32" width="6.5703125" style="119" customWidth="1"/>
    <col min="33" max="33" width="7.7109375" style="119" customWidth="1"/>
    <col min="34" max="34" width="9.28515625" style="119" customWidth="1"/>
    <col min="35" max="35" width="10.5703125" style="119" customWidth="1"/>
    <col min="36" max="36" width="2.5703125" style="120" customWidth="1"/>
    <col min="37" max="37" width="45.140625" style="125" customWidth="1"/>
    <col min="38" max="38" width="4.140625" style="119" customWidth="1"/>
    <col min="39" max="39" width="3.7109375" style="119" customWidth="1"/>
    <col min="40" max="40" width="3.85546875" style="119" customWidth="1"/>
    <col min="41" max="41" width="4.28515625" style="119" customWidth="1"/>
    <col min="42" max="42" width="4.140625" style="119" customWidth="1"/>
    <col min="43" max="43" width="5.5703125" style="119" customWidth="1"/>
    <col min="44" max="44" width="6.5703125" style="119" customWidth="1"/>
    <col min="45" max="45" width="7.7109375" style="119" customWidth="1"/>
    <col min="46" max="46" width="9.28515625" style="119" customWidth="1"/>
    <col min="47" max="47" width="10.5703125" style="119" customWidth="1"/>
    <col min="48" max="48" width="2.5703125" style="120" customWidth="1"/>
    <col min="49" max="49" width="45.140625" style="125" customWidth="1"/>
    <col min="50" max="50" width="4.140625" style="119" customWidth="1"/>
    <col min="51" max="51" width="3.7109375" style="119" customWidth="1"/>
    <col min="52" max="52" width="3.85546875" style="119" customWidth="1"/>
    <col min="53" max="53" width="4.28515625" style="119" customWidth="1"/>
    <col min="54" max="54" width="4.140625" style="119" customWidth="1"/>
    <col min="55" max="55" width="5.5703125" style="119" customWidth="1"/>
    <col min="56" max="56" width="6.5703125" style="119" customWidth="1"/>
    <col min="57" max="57" width="7.7109375" style="119" customWidth="1"/>
    <col min="58" max="58" width="9.28515625" style="119" customWidth="1"/>
    <col min="59" max="59" width="10.5703125" style="119" customWidth="1"/>
    <col min="60" max="60" width="2.5703125" style="120" customWidth="1"/>
    <col min="61" max="61" width="45.140625" style="125" customWidth="1"/>
    <col min="62" max="62" width="4.140625" style="119" customWidth="1"/>
    <col min="63" max="63" width="3.7109375" style="119" customWidth="1"/>
    <col min="64" max="64" width="3.85546875" style="119" customWidth="1"/>
    <col min="65" max="65" width="4.28515625" style="119" customWidth="1"/>
    <col min="66" max="66" width="4.140625" style="119" customWidth="1"/>
    <col min="67" max="67" width="5.5703125" style="119" customWidth="1"/>
    <col min="68" max="68" width="6.5703125" style="119" customWidth="1"/>
    <col min="69" max="69" width="7.7109375" style="119" customWidth="1"/>
    <col min="70" max="70" width="9.28515625" style="119" customWidth="1"/>
    <col min="71" max="71" width="10.5703125" style="119" customWidth="1"/>
    <col min="72" max="72" width="2.5703125" style="120" customWidth="1"/>
    <col min="73" max="73" width="45.140625" style="125" customWidth="1"/>
    <col min="74" max="74" width="4.140625" style="119" customWidth="1"/>
    <col min="75" max="75" width="3.7109375" style="119" customWidth="1"/>
    <col min="76" max="76" width="3.85546875" style="119" customWidth="1"/>
    <col min="77" max="77" width="4.28515625" style="119" customWidth="1"/>
    <col min="78" max="78" width="4.140625" style="119" customWidth="1"/>
    <col min="79" max="79" width="5.5703125" style="119" customWidth="1"/>
    <col min="80" max="80" width="6.5703125" style="119" customWidth="1"/>
    <col min="81" max="81" width="7.7109375" style="119" customWidth="1"/>
    <col min="82" max="82" width="9.28515625" style="119" customWidth="1"/>
    <col min="83" max="83" width="10.5703125" style="119" customWidth="1"/>
    <col min="84" max="84" width="2.5703125" style="120" customWidth="1"/>
    <col min="85" max="85" width="45.85546875" style="125" customWidth="1"/>
    <col min="86" max="90" width="3.7109375" style="119" customWidth="1"/>
    <col min="91" max="91" width="5.85546875" style="119" customWidth="1"/>
    <col min="92" max="92" width="5.140625" style="119" customWidth="1"/>
    <col min="93" max="93" width="7.5703125" style="119" customWidth="1"/>
    <col min="94" max="94" width="12" style="119" customWidth="1"/>
    <col min="95" max="95" width="9" style="119" customWidth="1"/>
    <col min="96" max="16384" width="9.140625" style="117"/>
  </cols>
  <sheetData>
    <row r="1" spans="1:95">
      <c r="A1" s="413" t="s">
        <v>202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M1" s="413" t="s">
        <v>202</v>
      </c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319"/>
      <c r="Y1" s="413" t="s">
        <v>202</v>
      </c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319"/>
      <c r="AK1" s="413" t="s">
        <v>202</v>
      </c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319"/>
      <c r="AW1" s="413" t="s">
        <v>202</v>
      </c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319"/>
      <c r="BI1" s="413" t="s">
        <v>202</v>
      </c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319"/>
      <c r="BU1" s="413" t="s">
        <v>202</v>
      </c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319"/>
      <c r="CG1" s="413" t="s">
        <v>199</v>
      </c>
      <c r="CH1" s="413"/>
      <c r="CI1" s="413"/>
      <c r="CJ1" s="413"/>
      <c r="CK1" s="413"/>
      <c r="CL1" s="413"/>
      <c r="CM1" s="413"/>
      <c r="CN1" s="413"/>
      <c r="CO1" s="413"/>
      <c r="CP1" s="413"/>
      <c r="CQ1" s="413"/>
    </row>
    <row r="2" spans="1:9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M2" s="413" t="s">
        <v>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319"/>
      <c r="Y2" s="413" t="s">
        <v>0</v>
      </c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319"/>
      <c r="AK2" s="413" t="s">
        <v>0</v>
      </c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319"/>
      <c r="AW2" s="413" t="s">
        <v>0</v>
      </c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319"/>
      <c r="BI2" s="413" t="s">
        <v>0</v>
      </c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319"/>
      <c r="BU2" s="413" t="s">
        <v>0</v>
      </c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319"/>
      <c r="CG2" s="413" t="s">
        <v>0</v>
      </c>
      <c r="CH2" s="413"/>
      <c r="CI2" s="413"/>
      <c r="CJ2" s="413"/>
      <c r="CK2" s="413"/>
      <c r="CL2" s="413"/>
      <c r="CM2" s="413"/>
      <c r="CN2" s="413"/>
      <c r="CO2" s="413"/>
      <c r="CP2" s="413"/>
      <c r="CQ2" s="413"/>
    </row>
    <row r="3" spans="1:95">
      <c r="A3" s="118" t="s">
        <v>184</v>
      </c>
      <c r="M3" s="118" t="s">
        <v>184</v>
      </c>
      <c r="Y3" s="118" t="s">
        <v>184</v>
      </c>
      <c r="AK3" s="118" t="s">
        <v>184</v>
      </c>
      <c r="AW3" s="118" t="s">
        <v>184</v>
      </c>
      <c r="BI3" s="118" t="s">
        <v>184</v>
      </c>
      <c r="BU3" s="118" t="s">
        <v>184</v>
      </c>
      <c r="CG3" s="118" t="s">
        <v>184</v>
      </c>
    </row>
    <row r="4" spans="1:95" ht="28.5" customHeight="1">
      <c r="A4" s="118" t="s">
        <v>221</v>
      </c>
      <c r="B4" s="121"/>
      <c r="D4" s="122"/>
      <c r="E4" s="122"/>
      <c r="F4" s="122"/>
      <c r="G4" s="122"/>
      <c r="H4" s="122"/>
      <c r="I4" s="122"/>
      <c r="J4" s="123"/>
      <c r="M4" s="118" t="s">
        <v>220</v>
      </c>
      <c r="N4" s="121"/>
      <c r="P4" s="122"/>
      <c r="Q4" s="122"/>
      <c r="R4" s="122"/>
      <c r="S4" s="122"/>
      <c r="T4" s="122"/>
      <c r="U4" s="122"/>
      <c r="V4" s="123"/>
      <c r="Y4" s="118" t="s">
        <v>231</v>
      </c>
      <c r="Z4" s="121"/>
      <c r="AB4" s="122"/>
      <c r="AC4" s="122"/>
      <c r="AD4" s="122"/>
      <c r="AE4" s="122"/>
      <c r="AF4" s="122"/>
      <c r="AG4" s="122"/>
      <c r="AH4" s="123"/>
      <c r="AK4" s="118" t="s">
        <v>234</v>
      </c>
      <c r="AL4" s="121"/>
      <c r="AN4" s="122"/>
      <c r="AO4" s="122"/>
      <c r="AP4" s="122"/>
      <c r="AQ4" s="122"/>
      <c r="AR4" s="122"/>
      <c r="AS4" s="122"/>
      <c r="AT4" s="123"/>
      <c r="AW4" s="118" t="s">
        <v>237</v>
      </c>
      <c r="AX4" s="121"/>
      <c r="AZ4" s="122"/>
      <c r="BA4" s="122"/>
      <c r="BB4" s="122"/>
      <c r="BC4" s="122"/>
      <c r="BD4" s="122"/>
      <c r="BE4" s="122"/>
      <c r="BF4" s="123"/>
      <c r="BI4" s="118" t="s">
        <v>241</v>
      </c>
      <c r="BJ4" s="121"/>
      <c r="BL4" s="122"/>
      <c r="BM4" s="122"/>
      <c r="BN4" s="122"/>
      <c r="BO4" s="122"/>
      <c r="BP4" s="122"/>
      <c r="BQ4" s="122"/>
      <c r="BR4" s="123"/>
      <c r="BU4" s="118" t="s">
        <v>242</v>
      </c>
      <c r="BV4" s="121"/>
      <c r="BX4" s="122"/>
      <c r="BY4" s="122"/>
      <c r="BZ4" s="122"/>
      <c r="CA4" s="122"/>
      <c r="CB4" s="122"/>
      <c r="CC4" s="122"/>
      <c r="CD4" s="123"/>
      <c r="CG4" s="118" t="s">
        <v>230</v>
      </c>
      <c r="CH4" s="121"/>
      <c r="CJ4" s="122"/>
      <c r="CK4" s="122"/>
      <c r="CL4" s="122"/>
      <c r="CM4" s="122"/>
      <c r="CN4" s="122"/>
      <c r="CO4" s="122"/>
      <c r="CP4" s="123"/>
    </row>
    <row r="5" spans="1:95">
      <c r="A5" s="327" t="s">
        <v>246</v>
      </c>
      <c r="M5" s="118" t="s">
        <v>222</v>
      </c>
      <c r="Y5" s="118" t="s">
        <v>222</v>
      </c>
      <c r="AK5" s="118" t="s">
        <v>222</v>
      </c>
      <c r="AW5" s="327" t="s">
        <v>238</v>
      </c>
      <c r="BI5" s="118" t="s">
        <v>254</v>
      </c>
      <c r="BU5" s="118" t="s">
        <v>243</v>
      </c>
      <c r="CG5" s="118" t="s">
        <v>255</v>
      </c>
    </row>
    <row r="6" spans="1:95">
      <c r="A6" s="124" t="s">
        <v>187</v>
      </c>
      <c r="M6" s="124" t="s">
        <v>187</v>
      </c>
      <c r="Y6" s="124" t="s">
        <v>187</v>
      </c>
      <c r="AK6" s="124" t="s">
        <v>187</v>
      </c>
      <c r="AW6" s="124" t="s">
        <v>187</v>
      </c>
      <c r="BI6" s="124" t="s">
        <v>187</v>
      </c>
      <c r="BU6" s="124" t="s">
        <v>187</v>
      </c>
      <c r="CG6" s="124" t="s">
        <v>187</v>
      </c>
    </row>
    <row r="7" spans="1:95" ht="7.5" customHeight="1"/>
    <row r="8" spans="1:95">
      <c r="A8" s="124" t="s">
        <v>92</v>
      </c>
      <c r="M8" s="124" t="s">
        <v>92</v>
      </c>
      <c r="Y8" s="124" t="s">
        <v>92</v>
      </c>
      <c r="AK8" s="124" t="s">
        <v>92</v>
      </c>
      <c r="AW8" s="124" t="s">
        <v>92</v>
      </c>
      <c r="BI8" s="124" t="s">
        <v>92</v>
      </c>
      <c r="BU8" s="124" t="s">
        <v>92</v>
      </c>
      <c r="CG8" s="124" t="s">
        <v>92</v>
      </c>
    </row>
    <row r="9" spans="1:95">
      <c r="A9" s="124" t="s">
        <v>83</v>
      </c>
      <c r="M9" s="124" t="s">
        <v>83</v>
      </c>
      <c r="Y9" s="124" t="s">
        <v>83</v>
      </c>
      <c r="AK9" s="124" t="s">
        <v>83</v>
      </c>
      <c r="AW9" s="124" t="s">
        <v>83</v>
      </c>
      <c r="BI9" s="124" t="s">
        <v>83</v>
      </c>
      <c r="BU9" s="124" t="s">
        <v>83</v>
      </c>
      <c r="CG9" s="124" t="s">
        <v>83</v>
      </c>
    </row>
    <row r="10" spans="1:95">
      <c r="A10" s="125" t="s">
        <v>84</v>
      </c>
      <c r="M10" s="125" t="s">
        <v>84</v>
      </c>
      <c r="Y10" s="125" t="s">
        <v>84</v>
      </c>
      <c r="AK10" s="125" t="s">
        <v>84</v>
      </c>
      <c r="AW10" s="125" t="s">
        <v>84</v>
      </c>
      <c r="BI10" s="125" t="s">
        <v>84</v>
      </c>
      <c r="BU10" s="125" t="s">
        <v>84</v>
      </c>
      <c r="CG10" s="125" t="s">
        <v>84</v>
      </c>
    </row>
    <row r="11" spans="1:95" ht="9" customHeight="1" thickBot="1"/>
    <row r="12" spans="1:95" ht="25.5" customHeight="1">
      <c r="A12" s="398" t="s">
        <v>85</v>
      </c>
      <c r="B12" s="408" t="s">
        <v>1</v>
      </c>
      <c r="C12" s="409"/>
      <c r="D12" s="409"/>
      <c r="E12" s="409"/>
      <c r="F12" s="410"/>
      <c r="G12" s="414" t="s">
        <v>86</v>
      </c>
      <c r="H12" s="404" t="s">
        <v>2</v>
      </c>
      <c r="I12" s="395" t="s">
        <v>5</v>
      </c>
      <c r="J12" s="396"/>
      <c r="K12" s="397"/>
      <c r="M12" s="398" t="s">
        <v>85</v>
      </c>
      <c r="N12" s="408" t="s">
        <v>1</v>
      </c>
      <c r="O12" s="409"/>
      <c r="P12" s="409"/>
      <c r="Q12" s="409"/>
      <c r="R12" s="410"/>
      <c r="S12" s="414" t="s">
        <v>86</v>
      </c>
      <c r="T12" s="404" t="s">
        <v>2</v>
      </c>
      <c r="U12" s="395" t="s">
        <v>5</v>
      </c>
      <c r="V12" s="396"/>
      <c r="W12" s="397"/>
      <c r="X12" s="320"/>
      <c r="Y12" s="398" t="s">
        <v>85</v>
      </c>
      <c r="Z12" s="408" t="s">
        <v>1</v>
      </c>
      <c r="AA12" s="409"/>
      <c r="AB12" s="409"/>
      <c r="AC12" s="409"/>
      <c r="AD12" s="410"/>
      <c r="AE12" s="414" t="s">
        <v>86</v>
      </c>
      <c r="AF12" s="404" t="s">
        <v>2</v>
      </c>
      <c r="AG12" s="395" t="s">
        <v>5</v>
      </c>
      <c r="AH12" s="396"/>
      <c r="AI12" s="397"/>
      <c r="AJ12" s="320"/>
      <c r="AK12" s="398" t="s">
        <v>85</v>
      </c>
      <c r="AL12" s="408" t="s">
        <v>1</v>
      </c>
      <c r="AM12" s="409"/>
      <c r="AN12" s="409"/>
      <c r="AO12" s="409"/>
      <c r="AP12" s="410"/>
      <c r="AQ12" s="414" t="s">
        <v>86</v>
      </c>
      <c r="AR12" s="404" t="s">
        <v>2</v>
      </c>
      <c r="AS12" s="395" t="s">
        <v>5</v>
      </c>
      <c r="AT12" s="396"/>
      <c r="AU12" s="397"/>
      <c r="AV12" s="320"/>
      <c r="AW12" s="398" t="s">
        <v>85</v>
      </c>
      <c r="AX12" s="408" t="s">
        <v>1</v>
      </c>
      <c r="AY12" s="409"/>
      <c r="AZ12" s="409"/>
      <c r="BA12" s="409"/>
      <c r="BB12" s="410"/>
      <c r="BC12" s="414" t="s">
        <v>86</v>
      </c>
      <c r="BD12" s="404" t="s">
        <v>2</v>
      </c>
      <c r="BE12" s="395" t="s">
        <v>5</v>
      </c>
      <c r="BF12" s="396"/>
      <c r="BG12" s="397"/>
      <c r="BH12" s="320"/>
      <c r="BI12" s="398" t="s">
        <v>85</v>
      </c>
      <c r="BJ12" s="408" t="s">
        <v>1</v>
      </c>
      <c r="BK12" s="409"/>
      <c r="BL12" s="409"/>
      <c r="BM12" s="409"/>
      <c r="BN12" s="410"/>
      <c r="BO12" s="414" t="s">
        <v>86</v>
      </c>
      <c r="BP12" s="404" t="s">
        <v>2</v>
      </c>
      <c r="BQ12" s="395" t="s">
        <v>5</v>
      </c>
      <c r="BR12" s="396"/>
      <c r="BS12" s="397"/>
      <c r="BT12" s="320"/>
      <c r="BU12" s="398" t="s">
        <v>85</v>
      </c>
      <c r="BV12" s="408" t="s">
        <v>1</v>
      </c>
      <c r="BW12" s="409"/>
      <c r="BX12" s="409"/>
      <c r="BY12" s="409"/>
      <c r="BZ12" s="410"/>
      <c r="CA12" s="414" t="s">
        <v>86</v>
      </c>
      <c r="CB12" s="404" t="s">
        <v>2</v>
      </c>
      <c r="CC12" s="395" t="s">
        <v>5</v>
      </c>
      <c r="CD12" s="396"/>
      <c r="CE12" s="397"/>
      <c r="CF12" s="320"/>
      <c r="CG12" s="398" t="s">
        <v>85</v>
      </c>
      <c r="CH12" s="400" t="s">
        <v>1</v>
      </c>
      <c r="CI12" s="401"/>
      <c r="CJ12" s="401"/>
      <c r="CK12" s="401"/>
      <c r="CL12" s="401"/>
      <c r="CM12" s="414" t="s">
        <v>86</v>
      </c>
      <c r="CN12" s="404" t="s">
        <v>2</v>
      </c>
      <c r="CO12" s="406" t="s">
        <v>5</v>
      </c>
      <c r="CP12" s="406"/>
      <c r="CQ12" s="407"/>
    </row>
    <row r="13" spans="1:95" ht="25.5" customHeight="1" thickBot="1">
      <c r="A13" s="399"/>
      <c r="B13" s="126">
        <v>5</v>
      </c>
      <c r="C13" s="127">
        <v>4</v>
      </c>
      <c r="D13" s="127">
        <v>3</v>
      </c>
      <c r="E13" s="127">
        <v>2</v>
      </c>
      <c r="F13" s="127">
        <v>1</v>
      </c>
      <c r="G13" s="415"/>
      <c r="H13" s="405"/>
      <c r="I13" s="128" t="s">
        <v>52</v>
      </c>
      <c r="J13" s="129" t="s">
        <v>54</v>
      </c>
      <c r="K13" s="130" t="s">
        <v>53</v>
      </c>
      <c r="M13" s="399"/>
      <c r="N13" s="126">
        <v>5</v>
      </c>
      <c r="O13" s="127">
        <v>4</v>
      </c>
      <c r="P13" s="127">
        <v>3</v>
      </c>
      <c r="Q13" s="127">
        <v>2</v>
      </c>
      <c r="R13" s="127">
        <v>1</v>
      </c>
      <c r="S13" s="415"/>
      <c r="T13" s="405"/>
      <c r="U13" s="128" t="s">
        <v>52</v>
      </c>
      <c r="V13" s="129" t="s">
        <v>54</v>
      </c>
      <c r="W13" s="130" t="s">
        <v>53</v>
      </c>
      <c r="X13" s="321"/>
      <c r="Y13" s="399"/>
      <c r="Z13" s="126">
        <v>5</v>
      </c>
      <c r="AA13" s="127">
        <v>4</v>
      </c>
      <c r="AB13" s="127">
        <v>3</v>
      </c>
      <c r="AC13" s="127">
        <v>2</v>
      </c>
      <c r="AD13" s="127">
        <v>1</v>
      </c>
      <c r="AE13" s="415"/>
      <c r="AF13" s="405"/>
      <c r="AG13" s="128" t="s">
        <v>52</v>
      </c>
      <c r="AH13" s="129" t="s">
        <v>54</v>
      </c>
      <c r="AI13" s="130" t="s">
        <v>53</v>
      </c>
      <c r="AJ13" s="321"/>
      <c r="AK13" s="399"/>
      <c r="AL13" s="126">
        <v>5</v>
      </c>
      <c r="AM13" s="127">
        <v>4</v>
      </c>
      <c r="AN13" s="127">
        <v>3</v>
      </c>
      <c r="AO13" s="127">
        <v>2</v>
      </c>
      <c r="AP13" s="127">
        <v>1</v>
      </c>
      <c r="AQ13" s="415"/>
      <c r="AR13" s="405"/>
      <c r="AS13" s="128" t="s">
        <v>52</v>
      </c>
      <c r="AT13" s="129" t="s">
        <v>54</v>
      </c>
      <c r="AU13" s="130" t="s">
        <v>53</v>
      </c>
      <c r="AV13" s="321"/>
      <c r="AW13" s="399"/>
      <c r="AX13" s="126">
        <v>5</v>
      </c>
      <c r="AY13" s="127">
        <v>4</v>
      </c>
      <c r="AZ13" s="127">
        <v>3</v>
      </c>
      <c r="BA13" s="127">
        <v>2</v>
      </c>
      <c r="BB13" s="127">
        <v>1</v>
      </c>
      <c r="BC13" s="415"/>
      <c r="BD13" s="405"/>
      <c r="BE13" s="128" t="s">
        <v>52</v>
      </c>
      <c r="BF13" s="129" t="s">
        <v>54</v>
      </c>
      <c r="BG13" s="130" t="s">
        <v>53</v>
      </c>
      <c r="BH13" s="321"/>
      <c r="BI13" s="399"/>
      <c r="BJ13" s="126">
        <v>5</v>
      </c>
      <c r="BK13" s="127">
        <v>4</v>
      </c>
      <c r="BL13" s="127">
        <v>3</v>
      </c>
      <c r="BM13" s="127">
        <v>2</v>
      </c>
      <c r="BN13" s="127">
        <v>1</v>
      </c>
      <c r="BO13" s="415"/>
      <c r="BP13" s="405"/>
      <c r="BQ13" s="128" t="s">
        <v>52</v>
      </c>
      <c r="BR13" s="129" t="s">
        <v>54</v>
      </c>
      <c r="BS13" s="130" t="s">
        <v>53</v>
      </c>
      <c r="BT13" s="321"/>
      <c r="BU13" s="399"/>
      <c r="BV13" s="126">
        <v>5</v>
      </c>
      <c r="BW13" s="127">
        <v>4</v>
      </c>
      <c r="BX13" s="127">
        <v>3</v>
      </c>
      <c r="BY13" s="127">
        <v>2</v>
      </c>
      <c r="BZ13" s="127">
        <v>1</v>
      </c>
      <c r="CA13" s="415"/>
      <c r="CB13" s="405"/>
      <c r="CC13" s="128" t="s">
        <v>52</v>
      </c>
      <c r="CD13" s="129" t="s">
        <v>54</v>
      </c>
      <c r="CE13" s="130" t="s">
        <v>53</v>
      </c>
      <c r="CF13" s="321"/>
      <c r="CG13" s="399"/>
      <c r="CH13" s="126">
        <v>5</v>
      </c>
      <c r="CI13" s="127">
        <v>4</v>
      </c>
      <c r="CJ13" s="127">
        <v>3</v>
      </c>
      <c r="CK13" s="127">
        <v>2</v>
      </c>
      <c r="CL13" s="127">
        <v>1</v>
      </c>
      <c r="CM13" s="415"/>
      <c r="CN13" s="405"/>
      <c r="CO13" s="128" t="s">
        <v>52</v>
      </c>
      <c r="CP13" s="129" t="s">
        <v>54</v>
      </c>
      <c r="CQ13" s="130" t="s">
        <v>53</v>
      </c>
    </row>
    <row r="14" spans="1:95" ht="26.25" customHeight="1">
      <c r="A14" s="174" t="s">
        <v>119</v>
      </c>
      <c r="B14" s="141"/>
      <c r="C14" s="47"/>
      <c r="D14" s="47"/>
      <c r="E14" s="47"/>
      <c r="F14" s="47"/>
      <c r="G14" s="46"/>
      <c r="H14" s="47"/>
      <c r="I14" s="142"/>
      <c r="J14" s="143"/>
      <c r="K14" s="144"/>
      <c r="M14" s="174" t="s">
        <v>119</v>
      </c>
      <c r="N14" s="141"/>
      <c r="O14" s="47"/>
      <c r="P14" s="47"/>
      <c r="Q14" s="47"/>
      <c r="R14" s="47"/>
      <c r="S14" s="46"/>
      <c r="T14" s="47"/>
      <c r="U14" s="142"/>
      <c r="V14" s="143"/>
      <c r="W14" s="144"/>
      <c r="X14" s="322"/>
      <c r="Y14" s="174" t="s">
        <v>119</v>
      </c>
      <c r="Z14" s="141"/>
      <c r="AA14" s="47"/>
      <c r="AB14" s="47"/>
      <c r="AC14" s="47"/>
      <c r="AD14" s="47"/>
      <c r="AE14" s="46"/>
      <c r="AF14" s="47"/>
      <c r="AG14" s="142"/>
      <c r="AH14" s="143"/>
      <c r="AI14" s="144"/>
      <c r="AJ14" s="322"/>
      <c r="AK14" s="174" t="s">
        <v>119</v>
      </c>
      <c r="AL14" s="141"/>
      <c r="AM14" s="47"/>
      <c r="AN14" s="47"/>
      <c r="AO14" s="47"/>
      <c r="AP14" s="47"/>
      <c r="AQ14" s="46"/>
      <c r="AR14" s="47"/>
      <c r="AS14" s="142"/>
      <c r="AT14" s="143"/>
      <c r="AU14" s="144"/>
      <c r="AV14" s="322"/>
      <c r="AW14" s="174" t="s">
        <v>119</v>
      </c>
      <c r="AX14" s="141"/>
      <c r="AY14" s="47"/>
      <c r="AZ14" s="47"/>
      <c r="BA14" s="47"/>
      <c r="BB14" s="47"/>
      <c r="BC14" s="46"/>
      <c r="BD14" s="47"/>
      <c r="BE14" s="142"/>
      <c r="BF14" s="143"/>
      <c r="BG14" s="144"/>
      <c r="BH14" s="322"/>
      <c r="BI14" s="174" t="s">
        <v>119</v>
      </c>
      <c r="BJ14" s="141"/>
      <c r="BK14" s="358"/>
      <c r="BL14" s="358"/>
      <c r="BM14" s="358"/>
      <c r="BN14" s="358"/>
      <c r="BO14" s="359"/>
      <c r="BP14" s="358"/>
      <c r="BQ14" s="142"/>
      <c r="BR14" s="143"/>
      <c r="BS14" s="144"/>
      <c r="BT14" s="322"/>
      <c r="BU14" s="257" t="s">
        <v>119</v>
      </c>
      <c r="BV14" s="348"/>
      <c r="BW14" s="349"/>
      <c r="BX14" s="349"/>
      <c r="BY14" s="349"/>
      <c r="BZ14" s="349"/>
      <c r="CA14" s="350"/>
      <c r="CB14" s="349"/>
      <c r="CC14" s="351"/>
      <c r="CD14" s="352"/>
      <c r="CE14" s="353"/>
      <c r="CF14" s="322"/>
      <c r="CG14" s="257" t="s">
        <v>119</v>
      </c>
      <c r="CH14" s="258"/>
      <c r="CI14" s="259"/>
      <c r="CJ14" s="259"/>
      <c r="CK14" s="259"/>
      <c r="CL14" s="259"/>
      <c r="CM14" s="259"/>
      <c r="CN14" s="259"/>
      <c r="CO14" s="259"/>
      <c r="CP14" s="259"/>
      <c r="CQ14" s="260"/>
    </row>
    <row r="15" spans="1:95" ht="23.25" customHeight="1">
      <c r="A15" s="145" t="s">
        <v>41</v>
      </c>
      <c r="B15" s="131">
        <v>3</v>
      </c>
      <c r="C15" s="132">
        <v>2</v>
      </c>
      <c r="D15" s="132">
        <v>4</v>
      </c>
      <c r="E15" s="132">
        <v>0</v>
      </c>
      <c r="F15" s="132">
        <v>0</v>
      </c>
      <c r="G15" s="132">
        <v>0</v>
      </c>
      <c r="H15" s="132">
        <f t="shared" ref="H15:H20" si="0">SUM(B15:G15)</f>
        <v>9</v>
      </c>
      <c r="I15" s="133"/>
      <c r="J15" s="134"/>
      <c r="K15" s="135"/>
      <c r="M15" s="145" t="s">
        <v>41</v>
      </c>
      <c r="N15" s="131">
        <v>1</v>
      </c>
      <c r="O15" s="132">
        <v>2</v>
      </c>
      <c r="P15" s="132">
        <v>1</v>
      </c>
      <c r="Q15" s="132">
        <v>0</v>
      </c>
      <c r="R15" s="132">
        <v>0</v>
      </c>
      <c r="S15" s="132">
        <v>0</v>
      </c>
      <c r="T15" s="132">
        <f t="shared" ref="T15:T20" si="1">SUM(N15:S15)</f>
        <v>4</v>
      </c>
      <c r="U15" s="133"/>
      <c r="V15" s="134"/>
      <c r="W15" s="135"/>
      <c r="X15" s="317"/>
      <c r="Y15" s="145" t="s">
        <v>41</v>
      </c>
      <c r="Z15" s="131">
        <v>3</v>
      </c>
      <c r="AA15" s="132">
        <v>1</v>
      </c>
      <c r="AB15" s="132">
        <v>0</v>
      </c>
      <c r="AC15" s="132">
        <v>0</v>
      </c>
      <c r="AD15" s="132">
        <v>0</v>
      </c>
      <c r="AE15" s="132">
        <v>0</v>
      </c>
      <c r="AF15" s="132">
        <f t="shared" ref="AF15:AF20" si="2">SUM(Z15:AE15)</f>
        <v>4</v>
      </c>
      <c r="AG15" s="133"/>
      <c r="AH15" s="134"/>
      <c r="AI15" s="135"/>
      <c r="AJ15" s="317"/>
      <c r="AK15" s="145" t="s">
        <v>41</v>
      </c>
      <c r="AL15" s="131">
        <v>2</v>
      </c>
      <c r="AM15" s="132">
        <v>2</v>
      </c>
      <c r="AN15" s="132">
        <v>0</v>
      </c>
      <c r="AO15" s="132">
        <v>0</v>
      </c>
      <c r="AP15" s="132">
        <v>0</v>
      </c>
      <c r="AQ15" s="132">
        <v>0</v>
      </c>
      <c r="AR15" s="132">
        <f t="shared" ref="AR15:AR20" si="3">SUM(AL15:AQ15)</f>
        <v>4</v>
      </c>
      <c r="AS15" s="133"/>
      <c r="AT15" s="134"/>
      <c r="AU15" s="135"/>
      <c r="AV15" s="317"/>
      <c r="AW15" s="145" t="s">
        <v>41</v>
      </c>
      <c r="AX15" s="131">
        <v>1</v>
      </c>
      <c r="AY15" s="132">
        <v>2</v>
      </c>
      <c r="AZ15" s="132">
        <v>3</v>
      </c>
      <c r="BA15" s="132">
        <v>0</v>
      </c>
      <c r="BB15" s="132">
        <v>0</v>
      </c>
      <c r="BC15" s="132">
        <v>0</v>
      </c>
      <c r="BD15" s="132">
        <f t="shared" ref="BD15:BD20" si="4">SUM(AX15:BC15)</f>
        <v>6</v>
      </c>
      <c r="BE15" s="133"/>
      <c r="BF15" s="134"/>
      <c r="BG15" s="135"/>
      <c r="BH15" s="317"/>
      <c r="BI15" s="145" t="s">
        <v>41</v>
      </c>
      <c r="BJ15" s="131">
        <v>10</v>
      </c>
      <c r="BK15" s="132">
        <v>4</v>
      </c>
      <c r="BL15" s="132">
        <v>0</v>
      </c>
      <c r="BM15" s="132">
        <v>0</v>
      </c>
      <c r="BN15" s="132">
        <v>0</v>
      </c>
      <c r="BO15" s="132">
        <v>0</v>
      </c>
      <c r="BP15" s="132">
        <f t="shared" ref="BP15:BP20" si="5">SUM(BJ15:BO15)</f>
        <v>14</v>
      </c>
      <c r="BQ15" s="133"/>
      <c r="BR15" s="134"/>
      <c r="BS15" s="135"/>
      <c r="BT15" s="317"/>
      <c r="BU15" s="261" t="s">
        <v>41</v>
      </c>
      <c r="BV15" s="262">
        <v>1</v>
      </c>
      <c r="BW15" s="263">
        <v>1</v>
      </c>
      <c r="BX15" s="263">
        <v>0</v>
      </c>
      <c r="BY15" s="263">
        <v>0</v>
      </c>
      <c r="BZ15" s="263">
        <v>0</v>
      </c>
      <c r="CA15" s="263">
        <v>0</v>
      </c>
      <c r="CB15" s="263">
        <f t="shared" ref="CB15:CB20" si="6">SUM(BV15:CA15)</f>
        <v>2</v>
      </c>
      <c r="CC15" s="263"/>
      <c r="CD15" s="279"/>
      <c r="CE15" s="354"/>
      <c r="CF15" s="317"/>
      <c r="CG15" s="261" t="s">
        <v>41</v>
      </c>
      <c r="CH15" s="262">
        <f>B15+N15+Z15+AL15+AX15+BJ15+BV15</f>
        <v>21</v>
      </c>
      <c r="CI15" s="263">
        <f t="shared" ref="CI15:CM15" si="7">C15+O15+AA15+AM15+AY15+BK15+BW15</f>
        <v>14</v>
      </c>
      <c r="CJ15" s="263">
        <f t="shared" si="7"/>
        <v>8</v>
      </c>
      <c r="CK15" s="263">
        <f t="shared" si="7"/>
        <v>0</v>
      </c>
      <c r="CL15" s="263">
        <f t="shared" si="7"/>
        <v>0</v>
      </c>
      <c r="CM15" s="263">
        <f t="shared" si="7"/>
        <v>0</v>
      </c>
      <c r="CN15" s="263">
        <f t="shared" ref="CN15:CN20" si="8">SUM(CH15:CM15)</f>
        <v>43</v>
      </c>
      <c r="CO15" s="263"/>
      <c r="CP15" s="263"/>
      <c r="CQ15" s="264"/>
    </row>
    <row r="16" spans="1:95" ht="27.75" customHeight="1">
      <c r="A16" s="136" t="s">
        <v>42</v>
      </c>
      <c r="B16" s="146">
        <v>2</v>
      </c>
      <c r="C16" s="147">
        <v>4</v>
      </c>
      <c r="D16" s="147">
        <v>3</v>
      </c>
      <c r="E16" s="147">
        <v>0</v>
      </c>
      <c r="F16" s="147">
        <v>0</v>
      </c>
      <c r="G16" s="147">
        <v>0</v>
      </c>
      <c r="H16" s="132">
        <f t="shared" si="0"/>
        <v>9</v>
      </c>
      <c r="I16" s="133"/>
      <c r="J16" s="134"/>
      <c r="K16" s="135"/>
      <c r="M16" s="136" t="s">
        <v>42</v>
      </c>
      <c r="N16" s="146">
        <v>1</v>
      </c>
      <c r="O16" s="147">
        <v>3</v>
      </c>
      <c r="P16" s="147">
        <v>0</v>
      </c>
      <c r="Q16" s="147">
        <v>0</v>
      </c>
      <c r="R16" s="147">
        <v>0</v>
      </c>
      <c r="S16" s="147">
        <v>0</v>
      </c>
      <c r="T16" s="132">
        <f t="shared" si="1"/>
        <v>4</v>
      </c>
      <c r="U16" s="133"/>
      <c r="V16" s="134"/>
      <c r="W16" s="135"/>
      <c r="X16" s="317"/>
      <c r="Y16" s="136" t="s">
        <v>42</v>
      </c>
      <c r="Z16" s="146">
        <v>2</v>
      </c>
      <c r="AA16" s="147">
        <v>2</v>
      </c>
      <c r="AB16" s="147">
        <v>0</v>
      </c>
      <c r="AC16" s="147">
        <v>0</v>
      </c>
      <c r="AD16" s="147">
        <v>0</v>
      </c>
      <c r="AE16" s="147">
        <v>0</v>
      </c>
      <c r="AF16" s="132">
        <f t="shared" si="2"/>
        <v>4</v>
      </c>
      <c r="AG16" s="133"/>
      <c r="AH16" s="134"/>
      <c r="AI16" s="135"/>
      <c r="AJ16" s="317"/>
      <c r="AK16" s="136" t="s">
        <v>42</v>
      </c>
      <c r="AL16" s="146">
        <v>1</v>
      </c>
      <c r="AM16" s="147">
        <v>3</v>
      </c>
      <c r="AN16" s="147">
        <v>0</v>
      </c>
      <c r="AO16" s="147">
        <v>0</v>
      </c>
      <c r="AP16" s="147">
        <v>0</v>
      </c>
      <c r="AQ16" s="147">
        <v>0</v>
      </c>
      <c r="AR16" s="132">
        <f t="shared" si="3"/>
        <v>4</v>
      </c>
      <c r="AS16" s="133"/>
      <c r="AT16" s="134"/>
      <c r="AU16" s="135"/>
      <c r="AV16" s="317"/>
      <c r="AW16" s="136" t="s">
        <v>42</v>
      </c>
      <c r="AX16" s="146">
        <v>2</v>
      </c>
      <c r="AY16" s="147">
        <v>3</v>
      </c>
      <c r="AZ16" s="147">
        <v>1</v>
      </c>
      <c r="BA16" s="147">
        <v>0</v>
      </c>
      <c r="BB16" s="147">
        <v>0</v>
      </c>
      <c r="BC16" s="147">
        <v>0</v>
      </c>
      <c r="BD16" s="132">
        <f t="shared" si="4"/>
        <v>6</v>
      </c>
      <c r="BE16" s="133"/>
      <c r="BF16" s="134"/>
      <c r="BG16" s="135"/>
      <c r="BH16" s="317"/>
      <c r="BI16" s="136" t="s">
        <v>42</v>
      </c>
      <c r="BJ16" s="146">
        <v>11</v>
      </c>
      <c r="BK16" s="147">
        <v>3</v>
      </c>
      <c r="BL16" s="147">
        <v>0</v>
      </c>
      <c r="BM16" s="147">
        <v>0</v>
      </c>
      <c r="BN16" s="147">
        <v>0</v>
      </c>
      <c r="BO16" s="147">
        <v>0</v>
      </c>
      <c r="BP16" s="132">
        <f t="shared" si="5"/>
        <v>14</v>
      </c>
      <c r="BQ16" s="133"/>
      <c r="BR16" s="134"/>
      <c r="BS16" s="135"/>
      <c r="BT16" s="317"/>
      <c r="BU16" s="261" t="s">
        <v>42</v>
      </c>
      <c r="BV16" s="262">
        <v>1</v>
      </c>
      <c r="BW16" s="263">
        <v>1</v>
      </c>
      <c r="BX16" s="263">
        <v>0</v>
      </c>
      <c r="BY16" s="263">
        <v>0</v>
      </c>
      <c r="BZ16" s="263">
        <v>0</v>
      </c>
      <c r="CA16" s="263">
        <v>0</v>
      </c>
      <c r="CB16" s="263">
        <f t="shared" si="6"/>
        <v>2</v>
      </c>
      <c r="CC16" s="263"/>
      <c r="CD16" s="279"/>
      <c r="CE16" s="354"/>
      <c r="CF16" s="317"/>
      <c r="CG16" s="261" t="s">
        <v>42</v>
      </c>
      <c r="CH16" s="262">
        <f t="shared" ref="CH16:CH20" si="9">B16+N16+Z16+AL16+AX16+BJ16+BV16</f>
        <v>20</v>
      </c>
      <c r="CI16" s="263">
        <f t="shared" ref="CI16:CI20" si="10">C16+O16+AA16+AM16+AY16+BK16+BW16</f>
        <v>19</v>
      </c>
      <c r="CJ16" s="263">
        <f t="shared" ref="CJ16:CJ20" si="11">D16+P16+AB16+AN16+AZ16+BL16+BX16</f>
        <v>4</v>
      </c>
      <c r="CK16" s="263">
        <f t="shared" ref="CK16:CK20" si="12">E16+Q16+AC16+AO16+BA16+BM16+BY16</f>
        <v>0</v>
      </c>
      <c r="CL16" s="263">
        <f t="shared" ref="CL16:CL20" si="13">F16+R16+AD16+AP16+BB16+BN16+BZ16</f>
        <v>0</v>
      </c>
      <c r="CM16" s="263">
        <f t="shared" ref="CM16:CM20" si="14">G16+S16+AE16+AQ16+BC16+BO16+CA16</f>
        <v>0</v>
      </c>
      <c r="CN16" s="263">
        <f t="shared" si="8"/>
        <v>43</v>
      </c>
      <c r="CO16" s="263"/>
      <c r="CP16" s="263"/>
      <c r="CQ16" s="264"/>
    </row>
    <row r="17" spans="1:95" ht="33.75" customHeight="1">
      <c r="A17" s="45" t="s">
        <v>120</v>
      </c>
      <c r="B17" s="131">
        <v>2</v>
      </c>
      <c r="C17" s="132">
        <v>4</v>
      </c>
      <c r="D17" s="132">
        <v>3</v>
      </c>
      <c r="E17" s="132">
        <v>0</v>
      </c>
      <c r="F17" s="132">
        <v>0</v>
      </c>
      <c r="G17" s="132">
        <v>0</v>
      </c>
      <c r="H17" s="132">
        <f t="shared" si="0"/>
        <v>9</v>
      </c>
      <c r="I17" s="133"/>
      <c r="J17" s="134"/>
      <c r="K17" s="135"/>
      <c r="M17" s="45" t="s">
        <v>120</v>
      </c>
      <c r="N17" s="131">
        <v>1</v>
      </c>
      <c r="O17" s="132">
        <v>3</v>
      </c>
      <c r="P17" s="132">
        <v>0</v>
      </c>
      <c r="Q17" s="132">
        <v>0</v>
      </c>
      <c r="R17" s="132">
        <v>0</v>
      </c>
      <c r="S17" s="132">
        <v>0</v>
      </c>
      <c r="T17" s="132">
        <f t="shared" si="1"/>
        <v>4</v>
      </c>
      <c r="U17" s="133"/>
      <c r="V17" s="134"/>
      <c r="W17" s="135"/>
      <c r="X17" s="317"/>
      <c r="Y17" s="45" t="s">
        <v>120</v>
      </c>
      <c r="Z17" s="131">
        <v>4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f t="shared" si="2"/>
        <v>4</v>
      </c>
      <c r="AG17" s="133"/>
      <c r="AH17" s="134"/>
      <c r="AI17" s="135"/>
      <c r="AJ17" s="317"/>
      <c r="AK17" s="45" t="s">
        <v>120</v>
      </c>
      <c r="AL17" s="131">
        <v>2</v>
      </c>
      <c r="AM17" s="132">
        <v>2</v>
      </c>
      <c r="AN17" s="132">
        <v>0</v>
      </c>
      <c r="AO17" s="132">
        <v>0</v>
      </c>
      <c r="AP17" s="132">
        <v>0</v>
      </c>
      <c r="AQ17" s="132">
        <v>0</v>
      </c>
      <c r="AR17" s="132">
        <f t="shared" si="3"/>
        <v>4</v>
      </c>
      <c r="AS17" s="133"/>
      <c r="AT17" s="134"/>
      <c r="AU17" s="135"/>
      <c r="AV17" s="317"/>
      <c r="AW17" s="45" t="s">
        <v>120</v>
      </c>
      <c r="AX17" s="131">
        <v>2</v>
      </c>
      <c r="AY17" s="132">
        <v>4</v>
      </c>
      <c r="AZ17" s="132">
        <v>0</v>
      </c>
      <c r="BA17" s="132">
        <v>0</v>
      </c>
      <c r="BB17" s="132">
        <v>0</v>
      </c>
      <c r="BC17" s="132">
        <v>0</v>
      </c>
      <c r="BD17" s="132">
        <f t="shared" si="4"/>
        <v>6</v>
      </c>
      <c r="BE17" s="133"/>
      <c r="BF17" s="134"/>
      <c r="BG17" s="135"/>
      <c r="BH17" s="317"/>
      <c r="BI17" s="45" t="s">
        <v>120</v>
      </c>
      <c r="BJ17" s="131">
        <v>11</v>
      </c>
      <c r="BK17" s="132">
        <v>3</v>
      </c>
      <c r="BL17" s="132">
        <v>0</v>
      </c>
      <c r="BM17" s="132">
        <v>0</v>
      </c>
      <c r="BN17" s="132">
        <v>0</v>
      </c>
      <c r="BO17" s="132">
        <v>0</v>
      </c>
      <c r="BP17" s="132">
        <f t="shared" si="5"/>
        <v>14</v>
      </c>
      <c r="BQ17" s="133"/>
      <c r="BR17" s="134"/>
      <c r="BS17" s="135"/>
      <c r="BT17" s="317"/>
      <c r="BU17" s="265" t="s">
        <v>120</v>
      </c>
      <c r="BV17" s="262">
        <v>1</v>
      </c>
      <c r="BW17" s="263">
        <v>1</v>
      </c>
      <c r="BX17" s="263">
        <v>0</v>
      </c>
      <c r="BY17" s="263">
        <v>0</v>
      </c>
      <c r="BZ17" s="263">
        <v>0</v>
      </c>
      <c r="CA17" s="263">
        <v>0</v>
      </c>
      <c r="CB17" s="263">
        <f t="shared" si="6"/>
        <v>2</v>
      </c>
      <c r="CC17" s="263"/>
      <c r="CD17" s="279"/>
      <c r="CE17" s="354"/>
      <c r="CF17" s="317"/>
      <c r="CG17" s="265" t="s">
        <v>120</v>
      </c>
      <c r="CH17" s="262">
        <f t="shared" si="9"/>
        <v>23</v>
      </c>
      <c r="CI17" s="263">
        <f t="shared" si="10"/>
        <v>17</v>
      </c>
      <c r="CJ17" s="263">
        <f t="shared" si="11"/>
        <v>3</v>
      </c>
      <c r="CK17" s="263">
        <f t="shared" si="12"/>
        <v>0</v>
      </c>
      <c r="CL17" s="263">
        <f t="shared" si="13"/>
        <v>0</v>
      </c>
      <c r="CM17" s="263">
        <f t="shared" si="14"/>
        <v>0</v>
      </c>
      <c r="CN17" s="263">
        <f t="shared" si="8"/>
        <v>43</v>
      </c>
      <c r="CO17" s="263"/>
      <c r="CP17" s="263"/>
      <c r="CQ17" s="264"/>
    </row>
    <row r="18" spans="1:95" ht="23.25">
      <c r="A18" s="205" t="s">
        <v>121</v>
      </c>
      <c r="B18" s="146">
        <v>4</v>
      </c>
      <c r="C18" s="147">
        <v>4</v>
      </c>
      <c r="D18" s="147">
        <v>1</v>
      </c>
      <c r="E18" s="147">
        <v>0</v>
      </c>
      <c r="F18" s="147">
        <v>0</v>
      </c>
      <c r="G18" s="147">
        <v>0</v>
      </c>
      <c r="H18" s="132">
        <f t="shared" si="0"/>
        <v>9</v>
      </c>
      <c r="I18" s="133"/>
      <c r="J18" s="134"/>
      <c r="K18" s="135"/>
      <c r="M18" s="205" t="s">
        <v>121</v>
      </c>
      <c r="N18" s="146">
        <v>3</v>
      </c>
      <c r="O18" s="147">
        <v>1</v>
      </c>
      <c r="P18" s="147">
        <v>0</v>
      </c>
      <c r="Q18" s="147">
        <v>0</v>
      </c>
      <c r="R18" s="147">
        <v>0</v>
      </c>
      <c r="S18" s="147">
        <v>0</v>
      </c>
      <c r="T18" s="132">
        <f t="shared" si="1"/>
        <v>4</v>
      </c>
      <c r="U18" s="133"/>
      <c r="V18" s="134"/>
      <c r="W18" s="135"/>
      <c r="X18" s="317"/>
      <c r="Y18" s="205" t="s">
        <v>121</v>
      </c>
      <c r="Z18" s="146">
        <v>4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32">
        <f t="shared" si="2"/>
        <v>4</v>
      </c>
      <c r="AG18" s="133"/>
      <c r="AH18" s="134"/>
      <c r="AI18" s="135"/>
      <c r="AJ18" s="317"/>
      <c r="AK18" s="205" t="s">
        <v>121</v>
      </c>
      <c r="AL18" s="146">
        <v>1</v>
      </c>
      <c r="AM18" s="147">
        <v>3</v>
      </c>
      <c r="AN18" s="147">
        <v>0</v>
      </c>
      <c r="AO18" s="147">
        <v>0</v>
      </c>
      <c r="AP18" s="147">
        <v>0</v>
      </c>
      <c r="AQ18" s="147">
        <v>0</v>
      </c>
      <c r="AR18" s="132">
        <f t="shared" si="3"/>
        <v>4</v>
      </c>
      <c r="AS18" s="133"/>
      <c r="AT18" s="134"/>
      <c r="AU18" s="135"/>
      <c r="AV18" s="317"/>
      <c r="AW18" s="205" t="s">
        <v>121</v>
      </c>
      <c r="AX18" s="146">
        <v>2</v>
      </c>
      <c r="AY18" s="147">
        <v>4</v>
      </c>
      <c r="AZ18" s="147">
        <v>0</v>
      </c>
      <c r="BA18" s="147">
        <v>0</v>
      </c>
      <c r="BB18" s="147">
        <v>0</v>
      </c>
      <c r="BC18" s="147">
        <v>0</v>
      </c>
      <c r="BD18" s="132">
        <f t="shared" si="4"/>
        <v>6</v>
      </c>
      <c r="BE18" s="133"/>
      <c r="BF18" s="134"/>
      <c r="BG18" s="135"/>
      <c r="BH18" s="317"/>
      <c r="BI18" s="205" t="s">
        <v>121</v>
      </c>
      <c r="BJ18" s="146">
        <v>10</v>
      </c>
      <c r="BK18" s="147">
        <v>4</v>
      </c>
      <c r="BL18" s="147">
        <v>0</v>
      </c>
      <c r="BM18" s="147">
        <v>0</v>
      </c>
      <c r="BN18" s="147">
        <v>0</v>
      </c>
      <c r="BO18" s="147">
        <v>0</v>
      </c>
      <c r="BP18" s="132">
        <f t="shared" si="5"/>
        <v>14</v>
      </c>
      <c r="BQ18" s="133"/>
      <c r="BR18" s="134"/>
      <c r="BS18" s="135"/>
      <c r="BT18" s="317"/>
      <c r="BU18" s="265" t="s">
        <v>121</v>
      </c>
      <c r="BV18" s="262">
        <v>1</v>
      </c>
      <c r="BW18" s="263">
        <v>1</v>
      </c>
      <c r="BX18" s="263">
        <v>0</v>
      </c>
      <c r="BY18" s="263">
        <v>0</v>
      </c>
      <c r="BZ18" s="263">
        <v>0</v>
      </c>
      <c r="CA18" s="263">
        <v>0</v>
      </c>
      <c r="CB18" s="263">
        <f t="shared" si="6"/>
        <v>2</v>
      </c>
      <c r="CC18" s="263"/>
      <c r="CD18" s="279"/>
      <c r="CE18" s="354"/>
      <c r="CF18" s="317"/>
      <c r="CG18" s="265" t="s">
        <v>121</v>
      </c>
      <c r="CH18" s="262">
        <f t="shared" si="9"/>
        <v>25</v>
      </c>
      <c r="CI18" s="263">
        <f t="shared" si="10"/>
        <v>17</v>
      </c>
      <c r="CJ18" s="263">
        <f t="shared" si="11"/>
        <v>1</v>
      </c>
      <c r="CK18" s="263">
        <f t="shared" si="12"/>
        <v>0</v>
      </c>
      <c r="CL18" s="263">
        <f t="shared" si="13"/>
        <v>0</v>
      </c>
      <c r="CM18" s="263">
        <f t="shared" si="14"/>
        <v>0</v>
      </c>
      <c r="CN18" s="263">
        <f t="shared" si="8"/>
        <v>43</v>
      </c>
      <c r="CO18" s="263"/>
      <c r="CP18" s="263"/>
      <c r="CQ18" s="264"/>
    </row>
    <row r="19" spans="1:95" ht="49.5" customHeight="1" thickBot="1">
      <c r="A19" s="48" t="s">
        <v>122</v>
      </c>
      <c r="B19" s="146">
        <v>4</v>
      </c>
      <c r="C19" s="147">
        <v>3</v>
      </c>
      <c r="D19" s="147">
        <v>2</v>
      </c>
      <c r="E19" s="147">
        <v>0</v>
      </c>
      <c r="F19" s="147">
        <v>0</v>
      </c>
      <c r="G19" s="147">
        <v>0</v>
      </c>
      <c r="H19" s="132">
        <f t="shared" si="0"/>
        <v>9</v>
      </c>
      <c r="I19" s="148"/>
      <c r="J19" s="149"/>
      <c r="K19" s="150"/>
      <c r="M19" s="48" t="s">
        <v>122</v>
      </c>
      <c r="N19" s="146">
        <v>2</v>
      </c>
      <c r="O19" s="147">
        <v>2</v>
      </c>
      <c r="P19" s="147">
        <v>0</v>
      </c>
      <c r="Q19" s="147">
        <v>0</v>
      </c>
      <c r="R19" s="147">
        <v>0</v>
      </c>
      <c r="S19" s="147">
        <v>0</v>
      </c>
      <c r="T19" s="132">
        <f t="shared" si="1"/>
        <v>4</v>
      </c>
      <c r="U19" s="148"/>
      <c r="V19" s="149"/>
      <c r="W19" s="150"/>
      <c r="X19" s="317"/>
      <c r="Y19" s="48" t="s">
        <v>122</v>
      </c>
      <c r="Z19" s="146">
        <v>2</v>
      </c>
      <c r="AA19" s="147">
        <v>2</v>
      </c>
      <c r="AB19" s="147">
        <v>0</v>
      </c>
      <c r="AC19" s="147">
        <v>0</v>
      </c>
      <c r="AD19" s="147">
        <v>0</v>
      </c>
      <c r="AE19" s="147">
        <v>0</v>
      </c>
      <c r="AF19" s="132">
        <f t="shared" si="2"/>
        <v>4</v>
      </c>
      <c r="AG19" s="148"/>
      <c r="AH19" s="149"/>
      <c r="AI19" s="150"/>
      <c r="AJ19" s="317"/>
      <c r="AK19" s="48" t="s">
        <v>122</v>
      </c>
      <c r="AL19" s="146">
        <v>1</v>
      </c>
      <c r="AM19" s="147">
        <v>3</v>
      </c>
      <c r="AN19" s="147">
        <v>0</v>
      </c>
      <c r="AO19" s="147">
        <v>0</v>
      </c>
      <c r="AP19" s="147">
        <v>0</v>
      </c>
      <c r="AQ19" s="147">
        <v>0</v>
      </c>
      <c r="AR19" s="132">
        <f t="shared" si="3"/>
        <v>4</v>
      </c>
      <c r="AS19" s="148"/>
      <c r="AT19" s="149"/>
      <c r="AU19" s="150"/>
      <c r="AV19" s="317"/>
      <c r="AW19" s="48" t="s">
        <v>122</v>
      </c>
      <c r="AX19" s="146">
        <v>1</v>
      </c>
      <c r="AY19" s="147">
        <v>5</v>
      </c>
      <c r="AZ19" s="147">
        <v>0</v>
      </c>
      <c r="BA19" s="147">
        <v>0</v>
      </c>
      <c r="BB19" s="147">
        <v>0</v>
      </c>
      <c r="BC19" s="147">
        <v>0</v>
      </c>
      <c r="BD19" s="132">
        <f t="shared" si="4"/>
        <v>6</v>
      </c>
      <c r="BE19" s="148"/>
      <c r="BF19" s="149"/>
      <c r="BG19" s="150"/>
      <c r="BH19" s="317"/>
      <c r="BI19" s="48" t="s">
        <v>122</v>
      </c>
      <c r="BJ19" s="146">
        <v>10</v>
      </c>
      <c r="BK19" s="147">
        <v>4</v>
      </c>
      <c r="BL19" s="147">
        <v>0</v>
      </c>
      <c r="BM19" s="147">
        <v>0</v>
      </c>
      <c r="BN19" s="147">
        <v>0</v>
      </c>
      <c r="BO19" s="147">
        <v>0</v>
      </c>
      <c r="BP19" s="132">
        <f t="shared" si="5"/>
        <v>14</v>
      </c>
      <c r="BQ19" s="148"/>
      <c r="BR19" s="149"/>
      <c r="BS19" s="150"/>
      <c r="BT19" s="317"/>
      <c r="BU19" s="266" t="s">
        <v>122</v>
      </c>
      <c r="BV19" s="262">
        <v>1</v>
      </c>
      <c r="BW19" s="263">
        <v>1</v>
      </c>
      <c r="BX19" s="263">
        <v>0</v>
      </c>
      <c r="BY19" s="263">
        <v>0</v>
      </c>
      <c r="BZ19" s="263">
        <v>0</v>
      </c>
      <c r="CA19" s="263">
        <v>0</v>
      </c>
      <c r="CB19" s="263">
        <f t="shared" si="6"/>
        <v>2</v>
      </c>
      <c r="CC19" s="263"/>
      <c r="CD19" s="279"/>
      <c r="CE19" s="354"/>
      <c r="CF19" s="317"/>
      <c r="CG19" s="266" t="s">
        <v>122</v>
      </c>
      <c r="CH19" s="262">
        <f t="shared" si="9"/>
        <v>21</v>
      </c>
      <c r="CI19" s="263">
        <f t="shared" si="10"/>
        <v>20</v>
      </c>
      <c r="CJ19" s="263">
        <f t="shared" si="11"/>
        <v>2</v>
      </c>
      <c r="CK19" s="263">
        <f t="shared" si="12"/>
        <v>0</v>
      </c>
      <c r="CL19" s="263">
        <f t="shared" si="13"/>
        <v>0</v>
      </c>
      <c r="CM19" s="263">
        <f t="shared" si="14"/>
        <v>0</v>
      </c>
      <c r="CN19" s="263">
        <f t="shared" si="8"/>
        <v>43</v>
      </c>
      <c r="CO19" s="263"/>
      <c r="CP19" s="263"/>
      <c r="CQ19" s="264"/>
    </row>
    <row r="20" spans="1:95" ht="48" customHeight="1" thickBot="1">
      <c r="A20" s="221" t="s">
        <v>192</v>
      </c>
      <c r="B20" s="146">
        <v>3</v>
      </c>
      <c r="C20" s="147">
        <v>4</v>
      </c>
      <c r="D20" s="147">
        <v>2</v>
      </c>
      <c r="E20" s="147">
        <v>0</v>
      </c>
      <c r="F20" s="147">
        <v>0</v>
      </c>
      <c r="G20" s="147">
        <v>0</v>
      </c>
      <c r="H20" s="132">
        <f t="shared" si="0"/>
        <v>9</v>
      </c>
      <c r="I20" s="133"/>
      <c r="J20" s="149"/>
      <c r="K20" s="149"/>
      <c r="M20" s="221" t="s">
        <v>192</v>
      </c>
      <c r="N20" s="146">
        <v>3</v>
      </c>
      <c r="O20" s="147">
        <v>1</v>
      </c>
      <c r="P20" s="147">
        <v>0</v>
      </c>
      <c r="Q20" s="147">
        <v>0</v>
      </c>
      <c r="R20" s="147">
        <v>0</v>
      </c>
      <c r="S20" s="147">
        <v>0</v>
      </c>
      <c r="T20" s="132">
        <f t="shared" si="1"/>
        <v>4</v>
      </c>
      <c r="U20" s="133"/>
      <c r="V20" s="149"/>
      <c r="W20" s="149"/>
      <c r="Y20" s="221" t="s">
        <v>192</v>
      </c>
      <c r="Z20" s="146">
        <v>2</v>
      </c>
      <c r="AA20" s="147">
        <v>2</v>
      </c>
      <c r="AB20" s="147">
        <v>0</v>
      </c>
      <c r="AC20" s="147">
        <v>0</v>
      </c>
      <c r="AD20" s="147">
        <v>0</v>
      </c>
      <c r="AE20" s="147">
        <v>0</v>
      </c>
      <c r="AF20" s="132">
        <f t="shared" si="2"/>
        <v>4</v>
      </c>
      <c r="AG20" s="133"/>
      <c r="AH20" s="149"/>
      <c r="AI20" s="149"/>
      <c r="AK20" s="221" t="s">
        <v>192</v>
      </c>
      <c r="AL20" s="146">
        <v>2</v>
      </c>
      <c r="AM20" s="147">
        <v>2</v>
      </c>
      <c r="AN20" s="147">
        <v>0</v>
      </c>
      <c r="AO20" s="147">
        <v>0</v>
      </c>
      <c r="AP20" s="147">
        <v>0</v>
      </c>
      <c r="AQ20" s="147">
        <v>0</v>
      </c>
      <c r="AR20" s="132">
        <f t="shared" si="3"/>
        <v>4</v>
      </c>
      <c r="AS20" s="133"/>
      <c r="AT20" s="149"/>
      <c r="AU20" s="149"/>
      <c r="AW20" s="221" t="s">
        <v>192</v>
      </c>
      <c r="AX20" s="146">
        <v>3</v>
      </c>
      <c r="AY20" s="147">
        <v>3</v>
      </c>
      <c r="AZ20" s="147">
        <v>0</v>
      </c>
      <c r="BA20" s="147">
        <v>0</v>
      </c>
      <c r="BB20" s="147">
        <v>0</v>
      </c>
      <c r="BC20" s="147">
        <v>0</v>
      </c>
      <c r="BD20" s="132">
        <f t="shared" si="4"/>
        <v>6</v>
      </c>
      <c r="BE20" s="133"/>
      <c r="BF20" s="149"/>
      <c r="BG20" s="149"/>
      <c r="BI20" s="221" t="s">
        <v>192</v>
      </c>
      <c r="BJ20" s="146">
        <v>8</v>
      </c>
      <c r="BK20" s="147">
        <v>6</v>
      </c>
      <c r="BL20" s="147">
        <v>0</v>
      </c>
      <c r="BM20" s="147">
        <v>0</v>
      </c>
      <c r="BN20" s="147">
        <v>0</v>
      </c>
      <c r="BO20" s="147">
        <v>0</v>
      </c>
      <c r="BP20" s="132">
        <f t="shared" si="5"/>
        <v>14</v>
      </c>
      <c r="BQ20" s="133"/>
      <c r="BR20" s="149"/>
      <c r="BS20" s="149"/>
      <c r="BU20" s="267" t="s">
        <v>192</v>
      </c>
      <c r="BV20" s="268">
        <v>2</v>
      </c>
      <c r="BW20" s="269">
        <v>0</v>
      </c>
      <c r="BX20" s="269">
        <v>0</v>
      </c>
      <c r="BY20" s="269">
        <v>0</v>
      </c>
      <c r="BZ20" s="269">
        <v>0</v>
      </c>
      <c r="CA20" s="269">
        <v>0</v>
      </c>
      <c r="CB20" s="269">
        <f t="shared" si="6"/>
        <v>2</v>
      </c>
      <c r="CC20" s="269"/>
      <c r="CD20" s="281"/>
      <c r="CE20" s="355"/>
      <c r="CG20" s="267" t="s">
        <v>192</v>
      </c>
      <c r="CH20" s="262">
        <f t="shared" si="9"/>
        <v>23</v>
      </c>
      <c r="CI20" s="263">
        <f t="shared" si="10"/>
        <v>18</v>
      </c>
      <c r="CJ20" s="263">
        <f t="shared" si="11"/>
        <v>2</v>
      </c>
      <c r="CK20" s="263">
        <f t="shared" si="12"/>
        <v>0</v>
      </c>
      <c r="CL20" s="263">
        <f t="shared" si="13"/>
        <v>0</v>
      </c>
      <c r="CM20" s="263">
        <f t="shared" si="14"/>
        <v>0</v>
      </c>
      <c r="CN20" s="269">
        <f t="shared" si="8"/>
        <v>43</v>
      </c>
      <c r="CO20" s="269"/>
      <c r="CP20" s="269"/>
      <c r="CQ20" s="270"/>
    </row>
    <row r="21" spans="1:95" ht="44.25" thickBot="1">
      <c r="A21" s="179" t="s">
        <v>4</v>
      </c>
      <c r="B21" s="175">
        <f>SUM(B15:B20)</f>
        <v>18</v>
      </c>
      <c r="C21" s="175">
        <f t="shared" ref="C21:H21" si="15">SUM(C15:C20)</f>
        <v>21</v>
      </c>
      <c r="D21" s="175">
        <f t="shared" si="15"/>
        <v>15</v>
      </c>
      <c r="E21" s="175">
        <f t="shared" si="15"/>
        <v>0</v>
      </c>
      <c r="F21" s="175">
        <f t="shared" si="15"/>
        <v>0</v>
      </c>
      <c r="G21" s="175">
        <f t="shared" si="15"/>
        <v>0</v>
      </c>
      <c r="H21" s="175">
        <f t="shared" si="15"/>
        <v>54</v>
      </c>
      <c r="I21" s="181">
        <f>((B21*5)+(C21*4)+(D21*3)+(E21*2)+(F21*1))/(B21+C21+D21+E21+F21)</f>
        <v>4.0555555555555554</v>
      </c>
      <c r="J21" s="138" t="s">
        <v>100</v>
      </c>
      <c r="K21" s="151">
        <f>I21*100/5</f>
        <v>81.111111111111114</v>
      </c>
      <c r="M21" s="179" t="s">
        <v>4</v>
      </c>
      <c r="N21" s="175">
        <f>SUM(N15:N20)</f>
        <v>11</v>
      </c>
      <c r="O21" s="175">
        <f t="shared" ref="O21:T21" si="16">SUM(O15:O20)</f>
        <v>12</v>
      </c>
      <c r="P21" s="175">
        <f t="shared" si="16"/>
        <v>1</v>
      </c>
      <c r="Q21" s="175">
        <f t="shared" si="16"/>
        <v>0</v>
      </c>
      <c r="R21" s="175">
        <f t="shared" si="16"/>
        <v>0</v>
      </c>
      <c r="S21" s="175">
        <f t="shared" si="16"/>
        <v>0</v>
      </c>
      <c r="T21" s="175">
        <f t="shared" si="16"/>
        <v>24</v>
      </c>
      <c r="U21" s="181">
        <f>((N21*5)+(O21*4)+(P21*3)+(Q21*2)+(R21*1))/(N21+O21+P21+Q21+R21)</f>
        <v>4.416666666666667</v>
      </c>
      <c r="V21" s="138" t="s">
        <v>100</v>
      </c>
      <c r="W21" s="151">
        <f>U21*100/5</f>
        <v>88.333333333333343</v>
      </c>
      <c r="X21" s="323"/>
      <c r="Y21" s="179" t="s">
        <v>4</v>
      </c>
      <c r="Z21" s="175">
        <f t="shared" ref="Z21:AF21" si="17">SUM(Z15:Z20)</f>
        <v>17</v>
      </c>
      <c r="AA21" s="175">
        <f t="shared" si="17"/>
        <v>7</v>
      </c>
      <c r="AB21" s="175">
        <f t="shared" si="17"/>
        <v>0</v>
      </c>
      <c r="AC21" s="175">
        <f t="shared" si="17"/>
        <v>0</v>
      </c>
      <c r="AD21" s="175">
        <f t="shared" si="17"/>
        <v>0</v>
      </c>
      <c r="AE21" s="175">
        <f t="shared" si="17"/>
        <v>0</v>
      </c>
      <c r="AF21" s="175">
        <f t="shared" si="17"/>
        <v>24</v>
      </c>
      <c r="AG21" s="181">
        <f>((Z21*5)+(AA21*4)+(AB21*3)+(AC21*2)+(AD21*1))/(Z21+AA21+AB21+AC21+AD21)</f>
        <v>4.708333333333333</v>
      </c>
      <c r="AH21" s="138" t="s">
        <v>100</v>
      </c>
      <c r="AI21" s="151">
        <f>AG21*100/5</f>
        <v>94.166666666666657</v>
      </c>
      <c r="AJ21" s="323"/>
      <c r="AK21" s="179" t="s">
        <v>4</v>
      </c>
      <c r="AL21" s="175">
        <f t="shared" ref="AL21:AR21" si="18">SUM(AL15:AL20)</f>
        <v>9</v>
      </c>
      <c r="AM21" s="175">
        <f t="shared" si="18"/>
        <v>15</v>
      </c>
      <c r="AN21" s="175">
        <f t="shared" si="18"/>
        <v>0</v>
      </c>
      <c r="AO21" s="175">
        <f t="shared" si="18"/>
        <v>0</v>
      </c>
      <c r="AP21" s="175">
        <f t="shared" si="18"/>
        <v>0</v>
      </c>
      <c r="AQ21" s="175">
        <f t="shared" si="18"/>
        <v>0</v>
      </c>
      <c r="AR21" s="175">
        <f t="shared" si="18"/>
        <v>24</v>
      </c>
      <c r="AS21" s="181">
        <f>((AL21*5)+(AM21*4)+(AN21*3)+(AO21*2)+(AP21*1))/(AL21+AM21+AN21+AO21+AP21)</f>
        <v>4.375</v>
      </c>
      <c r="AT21" s="138" t="s">
        <v>100</v>
      </c>
      <c r="AU21" s="151">
        <f>AS21*100/5</f>
        <v>87.5</v>
      </c>
      <c r="AV21" s="323"/>
      <c r="AW21" s="179" t="s">
        <v>4</v>
      </c>
      <c r="AX21" s="175">
        <f t="shared" ref="AX21:BD21" si="19">SUM(AX15:AX20)</f>
        <v>11</v>
      </c>
      <c r="AY21" s="175">
        <f t="shared" si="19"/>
        <v>21</v>
      </c>
      <c r="AZ21" s="175">
        <f t="shared" si="19"/>
        <v>4</v>
      </c>
      <c r="BA21" s="175">
        <f t="shared" si="19"/>
        <v>0</v>
      </c>
      <c r="BB21" s="175">
        <f t="shared" si="19"/>
        <v>0</v>
      </c>
      <c r="BC21" s="175">
        <f t="shared" si="19"/>
        <v>0</v>
      </c>
      <c r="BD21" s="175">
        <f t="shared" si="19"/>
        <v>36</v>
      </c>
      <c r="BE21" s="181">
        <f>((AX21*5)+(AY21*4)+(AZ21*3)+(BA21*2)+(BB21*1))/(AX21+AY21+AZ21+BA21+BB21)</f>
        <v>4.1944444444444446</v>
      </c>
      <c r="BF21" s="138" t="s">
        <v>100</v>
      </c>
      <c r="BG21" s="151">
        <f>BE21*100/5</f>
        <v>83.888888888888886</v>
      </c>
      <c r="BH21" s="323"/>
      <c r="BI21" s="179" t="s">
        <v>4</v>
      </c>
      <c r="BJ21" s="175">
        <f t="shared" ref="BJ21:BP21" si="20">SUM(BJ15:BJ20)</f>
        <v>60</v>
      </c>
      <c r="BK21" s="175">
        <f t="shared" si="20"/>
        <v>24</v>
      </c>
      <c r="BL21" s="175">
        <f t="shared" si="20"/>
        <v>0</v>
      </c>
      <c r="BM21" s="175">
        <f t="shared" si="20"/>
        <v>0</v>
      </c>
      <c r="BN21" s="175">
        <f t="shared" si="20"/>
        <v>0</v>
      </c>
      <c r="BO21" s="175">
        <f t="shared" si="20"/>
        <v>0</v>
      </c>
      <c r="BP21" s="175">
        <f t="shared" si="20"/>
        <v>84</v>
      </c>
      <c r="BQ21" s="181">
        <f>((BJ21*5)+(BK21*4)+(BL21*3)+(BM21*2)+(BN21*1))/(BJ21+BK21+BL21+BM21+BN21)</f>
        <v>4.7142857142857144</v>
      </c>
      <c r="BR21" s="138" t="s">
        <v>100</v>
      </c>
      <c r="BS21" s="151">
        <f>BQ21*100/5</f>
        <v>94.285714285714292</v>
      </c>
      <c r="BT21" s="323"/>
      <c r="BU21" s="331" t="s">
        <v>4</v>
      </c>
      <c r="BV21" s="344">
        <f t="shared" ref="BV21:CB21" si="21">SUM(BV15:BV20)</f>
        <v>7</v>
      </c>
      <c r="BW21" s="344">
        <f t="shared" si="21"/>
        <v>5</v>
      </c>
      <c r="BX21" s="344">
        <f t="shared" si="21"/>
        <v>0</v>
      </c>
      <c r="BY21" s="344">
        <f t="shared" si="21"/>
        <v>0</v>
      </c>
      <c r="BZ21" s="344">
        <f t="shared" si="21"/>
        <v>0</v>
      </c>
      <c r="CA21" s="344">
        <f t="shared" si="21"/>
        <v>0</v>
      </c>
      <c r="CB21" s="344">
        <f t="shared" si="21"/>
        <v>12</v>
      </c>
      <c r="CC21" s="345">
        <f>((BV21*5)+(BW21*4)+(BX21*3)+(BY21*2)+(BZ21*1))/(BV21+BW21+BX21+BY21+BZ21)</f>
        <v>4.583333333333333</v>
      </c>
      <c r="CD21" s="346" t="s">
        <v>100</v>
      </c>
      <c r="CE21" s="347">
        <f>CC21*100/5</f>
        <v>91.666666666666657</v>
      </c>
      <c r="CF21" s="323"/>
      <c r="CG21" s="179" t="s">
        <v>4</v>
      </c>
      <c r="CH21" s="177">
        <f>SUM(CH15:CH20)</f>
        <v>133</v>
      </c>
      <c r="CI21" s="178">
        <f t="shared" ref="CI21:CN21" si="22">SUM(CI15:CI20)</f>
        <v>105</v>
      </c>
      <c r="CJ21" s="178">
        <f t="shared" si="22"/>
        <v>20</v>
      </c>
      <c r="CK21" s="178">
        <f t="shared" si="22"/>
        <v>0</v>
      </c>
      <c r="CL21" s="178">
        <f t="shared" si="22"/>
        <v>0</v>
      </c>
      <c r="CM21" s="178">
        <f t="shared" si="22"/>
        <v>0</v>
      </c>
      <c r="CN21" s="178">
        <f t="shared" si="22"/>
        <v>258</v>
      </c>
      <c r="CO21" s="176">
        <f>((CH21*5)+(CI21*4)+(CJ21*3)+(CK21*2)+(CL21*1))/(CH21+CI21+CJ21+CK21+CL21)</f>
        <v>4.4379844961240309</v>
      </c>
      <c r="CP21" s="255" t="s">
        <v>100</v>
      </c>
      <c r="CQ21" s="140">
        <f>CO21*100/5</f>
        <v>88.759689922480618</v>
      </c>
    </row>
    <row r="22" spans="1:95" ht="23.25" customHeight="1">
      <c r="A22" s="182" t="s">
        <v>123</v>
      </c>
      <c r="B22" s="137"/>
      <c r="C22" s="133"/>
      <c r="D22" s="133"/>
      <c r="E22" s="133"/>
      <c r="F22" s="133"/>
      <c r="G22" s="133"/>
      <c r="H22" s="133"/>
      <c r="I22" s="183"/>
      <c r="J22" s="184"/>
      <c r="K22" s="185"/>
      <c r="M22" s="182" t="s">
        <v>123</v>
      </c>
      <c r="N22" s="137"/>
      <c r="O22" s="133"/>
      <c r="P22" s="133"/>
      <c r="Q22" s="133"/>
      <c r="R22" s="133"/>
      <c r="S22" s="133"/>
      <c r="T22" s="133"/>
      <c r="U22" s="183"/>
      <c r="V22" s="184"/>
      <c r="W22" s="185"/>
      <c r="X22" s="317"/>
      <c r="Y22" s="182" t="s">
        <v>123</v>
      </c>
      <c r="Z22" s="137"/>
      <c r="AA22" s="133"/>
      <c r="AB22" s="133"/>
      <c r="AC22" s="133"/>
      <c r="AD22" s="133"/>
      <c r="AE22" s="133"/>
      <c r="AF22" s="133"/>
      <c r="AG22" s="183"/>
      <c r="AH22" s="184"/>
      <c r="AI22" s="185"/>
      <c r="AJ22" s="317"/>
      <c r="AK22" s="182" t="s">
        <v>123</v>
      </c>
      <c r="AL22" s="137"/>
      <c r="AM22" s="133"/>
      <c r="AN22" s="133"/>
      <c r="AO22" s="133"/>
      <c r="AP22" s="133"/>
      <c r="AQ22" s="133"/>
      <c r="AR22" s="133"/>
      <c r="AS22" s="183"/>
      <c r="AT22" s="184"/>
      <c r="AU22" s="185"/>
      <c r="AV22" s="317"/>
      <c r="AW22" s="182" t="s">
        <v>123</v>
      </c>
      <c r="AX22" s="137"/>
      <c r="AY22" s="133"/>
      <c r="AZ22" s="133"/>
      <c r="BA22" s="133"/>
      <c r="BB22" s="133"/>
      <c r="BC22" s="133"/>
      <c r="BD22" s="133"/>
      <c r="BE22" s="183"/>
      <c r="BF22" s="184"/>
      <c r="BG22" s="185"/>
      <c r="BH22" s="317"/>
      <c r="BI22" s="182" t="s">
        <v>123</v>
      </c>
      <c r="BJ22" s="137"/>
      <c r="BK22" s="133"/>
      <c r="BL22" s="133"/>
      <c r="BM22" s="133"/>
      <c r="BN22" s="133"/>
      <c r="BO22" s="133"/>
      <c r="BP22" s="133"/>
      <c r="BQ22" s="183"/>
      <c r="BR22" s="184"/>
      <c r="BS22" s="185"/>
      <c r="BT22" s="317"/>
      <c r="BU22" s="182" t="s">
        <v>123</v>
      </c>
      <c r="BV22" s="137"/>
      <c r="BW22" s="133"/>
      <c r="BX22" s="133"/>
      <c r="BY22" s="133"/>
      <c r="BZ22" s="133"/>
      <c r="CA22" s="133"/>
      <c r="CB22" s="133"/>
      <c r="CC22" s="183"/>
      <c r="CD22" s="184"/>
      <c r="CE22" s="185"/>
      <c r="CF22" s="317"/>
      <c r="CG22" s="271" t="s">
        <v>123</v>
      </c>
      <c r="CH22" s="258"/>
      <c r="CI22" s="259"/>
      <c r="CJ22" s="259"/>
      <c r="CK22" s="259"/>
      <c r="CL22" s="259"/>
      <c r="CM22" s="259"/>
      <c r="CN22" s="259"/>
      <c r="CO22" s="259"/>
      <c r="CP22" s="259"/>
      <c r="CQ22" s="272"/>
    </row>
    <row r="23" spans="1:95" ht="75" customHeight="1">
      <c r="A23" s="48" t="s">
        <v>43</v>
      </c>
      <c r="B23" s="131">
        <v>5</v>
      </c>
      <c r="C23" s="132">
        <v>3</v>
      </c>
      <c r="D23" s="132">
        <v>1</v>
      </c>
      <c r="E23" s="132">
        <v>0</v>
      </c>
      <c r="F23" s="132">
        <v>0</v>
      </c>
      <c r="G23" s="132">
        <v>0</v>
      </c>
      <c r="H23" s="132">
        <f t="shared" ref="H23:H28" si="23">SUM(B23:G23)</f>
        <v>9</v>
      </c>
      <c r="I23" s="133"/>
      <c r="J23" s="134"/>
      <c r="K23" s="135"/>
      <c r="M23" s="48" t="s">
        <v>43</v>
      </c>
      <c r="N23" s="131">
        <v>2</v>
      </c>
      <c r="O23" s="132">
        <v>2</v>
      </c>
      <c r="P23" s="132">
        <v>0</v>
      </c>
      <c r="Q23" s="132">
        <v>0</v>
      </c>
      <c r="R23" s="132">
        <v>0</v>
      </c>
      <c r="S23" s="132">
        <v>0</v>
      </c>
      <c r="T23" s="132">
        <f t="shared" ref="T23:T28" si="24">SUM(N23:S23)</f>
        <v>4</v>
      </c>
      <c r="U23" s="133"/>
      <c r="V23" s="134"/>
      <c r="W23" s="135"/>
      <c r="X23" s="317"/>
      <c r="Y23" s="48" t="s">
        <v>43</v>
      </c>
      <c r="Z23" s="131">
        <v>2</v>
      </c>
      <c r="AA23" s="132">
        <v>2</v>
      </c>
      <c r="AB23" s="132">
        <v>0</v>
      </c>
      <c r="AC23" s="132">
        <v>0</v>
      </c>
      <c r="AD23" s="132">
        <v>0</v>
      </c>
      <c r="AE23" s="132">
        <v>0</v>
      </c>
      <c r="AF23" s="132">
        <f t="shared" ref="AF23:AF28" si="25">SUM(Z23:AE23)</f>
        <v>4</v>
      </c>
      <c r="AG23" s="133"/>
      <c r="AH23" s="134"/>
      <c r="AI23" s="135"/>
      <c r="AJ23" s="317"/>
      <c r="AK23" s="48" t="s">
        <v>43</v>
      </c>
      <c r="AL23" s="131">
        <v>2</v>
      </c>
      <c r="AM23" s="132">
        <v>2</v>
      </c>
      <c r="AN23" s="132">
        <v>0</v>
      </c>
      <c r="AO23" s="132">
        <v>0</v>
      </c>
      <c r="AP23" s="132">
        <v>0</v>
      </c>
      <c r="AQ23" s="132">
        <v>0</v>
      </c>
      <c r="AR23" s="132">
        <f t="shared" ref="AR23:AR28" si="26">SUM(AL23:AQ23)</f>
        <v>4</v>
      </c>
      <c r="AS23" s="133"/>
      <c r="AT23" s="134"/>
      <c r="AU23" s="135"/>
      <c r="AV23" s="317"/>
      <c r="AW23" s="48" t="s">
        <v>43</v>
      </c>
      <c r="AX23" s="131">
        <v>3</v>
      </c>
      <c r="AY23" s="132">
        <v>3</v>
      </c>
      <c r="AZ23" s="132">
        <v>0</v>
      </c>
      <c r="BA23" s="132">
        <v>0</v>
      </c>
      <c r="BB23" s="132">
        <v>0</v>
      </c>
      <c r="BC23" s="132">
        <v>0</v>
      </c>
      <c r="BD23" s="132">
        <f t="shared" ref="BD23:BD28" si="27">SUM(AX23:BC23)</f>
        <v>6</v>
      </c>
      <c r="BE23" s="133"/>
      <c r="BF23" s="134"/>
      <c r="BG23" s="135"/>
      <c r="BH23" s="317"/>
      <c r="BI23" s="48" t="s">
        <v>43</v>
      </c>
      <c r="BJ23" s="131">
        <v>7</v>
      </c>
      <c r="BK23" s="132">
        <v>7</v>
      </c>
      <c r="BL23" s="132">
        <v>0</v>
      </c>
      <c r="BM23" s="132">
        <v>0</v>
      </c>
      <c r="BN23" s="132">
        <v>0</v>
      </c>
      <c r="BO23" s="132">
        <v>0</v>
      </c>
      <c r="BP23" s="132">
        <f t="shared" ref="BP23:BP28" si="28">SUM(BJ23:BO23)</f>
        <v>14</v>
      </c>
      <c r="BQ23" s="133"/>
      <c r="BR23" s="134"/>
      <c r="BS23" s="135"/>
      <c r="BT23" s="317"/>
      <c r="BU23" s="48" t="s">
        <v>43</v>
      </c>
      <c r="BV23" s="131">
        <v>1</v>
      </c>
      <c r="BW23" s="132">
        <v>1</v>
      </c>
      <c r="BX23" s="132">
        <v>0</v>
      </c>
      <c r="BY23" s="132">
        <v>0</v>
      </c>
      <c r="BZ23" s="132">
        <v>0</v>
      </c>
      <c r="CA23" s="132">
        <v>0</v>
      </c>
      <c r="CB23" s="132">
        <f t="shared" ref="CB23:CB28" si="29">SUM(BV23:CA23)</f>
        <v>2</v>
      </c>
      <c r="CC23" s="133"/>
      <c r="CD23" s="134"/>
      <c r="CE23" s="135"/>
      <c r="CF23" s="317"/>
      <c r="CG23" s="266" t="s">
        <v>43</v>
      </c>
      <c r="CH23" s="262">
        <f>B23+N23+Z23+AL23+AX23+BJ23+BV23</f>
        <v>22</v>
      </c>
      <c r="CI23" s="263">
        <f t="shared" ref="CI23" si="30">C23+O23+AA23+AM23+AY23+BK23+BW23</f>
        <v>20</v>
      </c>
      <c r="CJ23" s="263">
        <f t="shared" ref="CJ23" si="31">D23+P23+AB23+AN23+AZ23+BL23+BX23</f>
        <v>1</v>
      </c>
      <c r="CK23" s="263">
        <f t="shared" ref="CK23" si="32">E23+Q23+AC23+AO23+BA23+BM23+BY23</f>
        <v>0</v>
      </c>
      <c r="CL23" s="263">
        <f t="shared" ref="CL23" si="33">F23+R23+AD23+AP23+BB23+BN23+BZ23</f>
        <v>0</v>
      </c>
      <c r="CM23" s="263">
        <f t="shared" ref="CM23" si="34">G23+S23+AE23+AQ23+BC23+BO23+CA23</f>
        <v>0</v>
      </c>
      <c r="CN23" s="263">
        <f t="shared" ref="CN23:CN28" si="35">SUM(CH23:CM23)</f>
        <v>43</v>
      </c>
      <c r="CO23" s="273"/>
      <c r="CP23" s="263"/>
      <c r="CQ23" s="264"/>
    </row>
    <row r="24" spans="1:95" ht="39" customHeight="1">
      <c r="A24" s="45" t="s">
        <v>44</v>
      </c>
      <c r="B24" s="146">
        <v>5</v>
      </c>
      <c r="C24" s="147">
        <v>3</v>
      </c>
      <c r="D24" s="147">
        <v>1</v>
      </c>
      <c r="E24" s="147">
        <v>0</v>
      </c>
      <c r="F24" s="147">
        <v>0</v>
      </c>
      <c r="G24" s="147">
        <v>0</v>
      </c>
      <c r="H24" s="132">
        <f t="shared" si="23"/>
        <v>9</v>
      </c>
      <c r="I24" s="133"/>
      <c r="J24" s="134"/>
      <c r="K24" s="135"/>
      <c r="M24" s="45" t="s">
        <v>44</v>
      </c>
      <c r="N24" s="146">
        <v>2</v>
      </c>
      <c r="O24" s="147">
        <v>2</v>
      </c>
      <c r="P24" s="147">
        <v>0</v>
      </c>
      <c r="Q24" s="147">
        <v>0</v>
      </c>
      <c r="R24" s="147">
        <v>0</v>
      </c>
      <c r="S24" s="147">
        <v>0</v>
      </c>
      <c r="T24" s="132">
        <f t="shared" si="24"/>
        <v>4</v>
      </c>
      <c r="U24" s="133"/>
      <c r="V24" s="134"/>
      <c r="W24" s="135"/>
      <c r="X24" s="317"/>
      <c r="Y24" s="45" t="s">
        <v>44</v>
      </c>
      <c r="Z24" s="146">
        <v>3</v>
      </c>
      <c r="AA24" s="147">
        <v>1</v>
      </c>
      <c r="AB24" s="147">
        <v>0</v>
      </c>
      <c r="AC24" s="147">
        <v>0</v>
      </c>
      <c r="AD24" s="147">
        <v>0</v>
      </c>
      <c r="AE24" s="147">
        <v>0</v>
      </c>
      <c r="AF24" s="132">
        <f t="shared" si="25"/>
        <v>4</v>
      </c>
      <c r="AG24" s="133"/>
      <c r="AH24" s="134"/>
      <c r="AI24" s="135"/>
      <c r="AJ24" s="317"/>
      <c r="AK24" s="45" t="s">
        <v>44</v>
      </c>
      <c r="AL24" s="146">
        <v>1</v>
      </c>
      <c r="AM24" s="147">
        <v>3</v>
      </c>
      <c r="AN24" s="147">
        <v>0</v>
      </c>
      <c r="AO24" s="147">
        <v>0</v>
      </c>
      <c r="AP24" s="147">
        <v>0</v>
      </c>
      <c r="AQ24" s="147">
        <v>0</v>
      </c>
      <c r="AR24" s="132">
        <f t="shared" si="26"/>
        <v>4</v>
      </c>
      <c r="AS24" s="133"/>
      <c r="AT24" s="134"/>
      <c r="AU24" s="135"/>
      <c r="AV24" s="317"/>
      <c r="AW24" s="45" t="s">
        <v>44</v>
      </c>
      <c r="AX24" s="146">
        <v>1</v>
      </c>
      <c r="AY24" s="147">
        <v>4</v>
      </c>
      <c r="AZ24" s="147">
        <v>1</v>
      </c>
      <c r="BA24" s="147">
        <v>0</v>
      </c>
      <c r="BB24" s="147">
        <v>0</v>
      </c>
      <c r="BC24" s="147">
        <v>0</v>
      </c>
      <c r="BD24" s="132">
        <f t="shared" si="27"/>
        <v>6</v>
      </c>
      <c r="BE24" s="133"/>
      <c r="BF24" s="134"/>
      <c r="BG24" s="135"/>
      <c r="BH24" s="317"/>
      <c r="BI24" s="45" t="s">
        <v>44</v>
      </c>
      <c r="BJ24" s="146">
        <v>7</v>
      </c>
      <c r="BK24" s="147">
        <v>7</v>
      </c>
      <c r="BL24" s="147">
        <v>0</v>
      </c>
      <c r="BM24" s="147">
        <v>0</v>
      </c>
      <c r="BN24" s="147">
        <v>0</v>
      </c>
      <c r="BO24" s="147">
        <v>0</v>
      </c>
      <c r="BP24" s="132">
        <f t="shared" si="28"/>
        <v>14</v>
      </c>
      <c r="BQ24" s="133"/>
      <c r="BR24" s="134"/>
      <c r="BS24" s="135"/>
      <c r="BT24" s="317"/>
      <c r="BU24" s="45" t="s">
        <v>44</v>
      </c>
      <c r="BV24" s="146">
        <v>1</v>
      </c>
      <c r="BW24" s="147">
        <v>1</v>
      </c>
      <c r="BX24" s="147">
        <v>0</v>
      </c>
      <c r="BY24" s="147">
        <v>0</v>
      </c>
      <c r="BZ24" s="147">
        <v>0</v>
      </c>
      <c r="CA24" s="147">
        <v>0</v>
      </c>
      <c r="CB24" s="132">
        <f t="shared" si="29"/>
        <v>2</v>
      </c>
      <c r="CC24" s="133"/>
      <c r="CD24" s="134"/>
      <c r="CE24" s="135"/>
      <c r="CF24" s="317"/>
      <c r="CG24" s="265" t="s">
        <v>44</v>
      </c>
      <c r="CH24" s="262">
        <f t="shared" ref="CH24:CH28" si="36">B24+N24+Z24+AL24+AX24+BJ24+BV24</f>
        <v>20</v>
      </c>
      <c r="CI24" s="263">
        <f t="shared" ref="CI24:CI28" si="37">C24+O24+AA24+AM24+AY24+BK24+BW24</f>
        <v>21</v>
      </c>
      <c r="CJ24" s="263">
        <f t="shared" ref="CJ24:CJ28" si="38">D24+P24+AB24+AN24+AZ24+BL24+BX24</f>
        <v>2</v>
      </c>
      <c r="CK24" s="263">
        <f t="shared" ref="CK24:CK28" si="39">E24+Q24+AC24+AO24+BA24+BM24+BY24</f>
        <v>0</v>
      </c>
      <c r="CL24" s="263">
        <f t="shared" ref="CL24:CL28" si="40">F24+R24+AD24+AP24+BB24+BN24+BZ24</f>
        <v>0</v>
      </c>
      <c r="CM24" s="263">
        <f t="shared" ref="CM24:CM28" si="41">G24+S24+AE24+AQ24+BC24+BO24+CA24</f>
        <v>0</v>
      </c>
      <c r="CN24" s="263">
        <f t="shared" si="35"/>
        <v>43</v>
      </c>
      <c r="CO24" s="273"/>
      <c r="CP24" s="263"/>
      <c r="CQ24" s="274"/>
    </row>
    <row r="25" spans="1:95" ht="37.5" customHeight="1">
      <c r="A25" s="45" t="s">
        <v>45</v>
      </c>
      <c r="B25" s="146">
        <v>6</v>
      </c>
      <c r="C25" s="147">
        <v>2</v>
      </c>
      <c r="D25" s="147">
        <v>1</v>
      </c>
      <c r="E25" s="147">
        <v>0</v>
      </c>
      <c r="F25" s="147">
        <v>0</v>
      </c>
      <c r="G25" s="147">
        <v>0</v>
      </c>
      <c r="H25" s="132">
        <f t="shared" si="23"/>
        <v>9</v>
      </c>
      <c r="I25" s="133"/>
      <c r="J25" s="134"/>
      <c r="K25" s="135"/>
      <c r="M25" s="45" t="s">
        <v>45</v>
      </c>
      <c r="N25" s="146">
        <v>3</v>
      </c>
      <c r="O25" s="147">
        <v>1</v>
      </c>
      <c r="P25" s="147">
        <v>0</v>
      </c>
      <c r="Q25" s="147">
        <v>0</v>
      </c>
      <c r="R25" s="147">
        <v>0</v>
      </c>
      <c r="S25" s="147">
        <v>0</v>
      </c>
      <c r="T25" s="132">
        <f t="shared" si="24"/>
        <v>4</v>
      </c>
      <c r="U25" s="133"/>
      <c r="V25" s="134"/>
      <c r="W25" s="135"/>
      <c r="X25" s="317"/>
      <c r="Y25" s="45" t="s">
        <v>45</v>
      </c>
      <c r="Z25" s="146">
        <v>2</v>
      </c>
      <c r="AA25" s="147">
        <v>2</v>
      </c>
      <c r="AB25" s="147">
        <v>0</v>
      </c>
      <c r="AC25" s="147">
        <v>0</v>
      </c>
      <c r="AD25" s="147">
        <v>0</v>
      </c>
      <c r="AE25" s="147">
        <v>0</v>
      </c>
      <c r="AF25" s="132">
        <f t="shared" si="25"/>
        <v>4</v>
      </c>
      <c r="AG25" s="133"/>
      <c r="AH25" s="134"/>
      <c r="AI25" s="135"/>
      <c r="AJ25" s="317"/>
      <c r="AK25" s="45" t="s">
        <v>45</v>
      </c>
      <c r="AL25" s="146">
        <v>2</v>
      </c>
      <c r="AM25" s="147">
        <v>2</v>
      </c>
      <c r="AN25" s="147">
        <v>0</v>
      </c>
      <c r="AO25" s="147">
        <v>0</v>
      </c>
      <c r="AP25" s="147">
        <v>0</v>
      </c>
      <c r="AQ25" s="147">
        <v>0</v>
      </c>
      <c r="AR25" s="132">
        <f t="shared" si="26"/>
        <v>4</v>
      </c>
      <c r="AS25" s="133"/>
      <c r="AT25" s="134"/>
      <c r="AU25" s="135"/>
      <c r="AV25" s="317"/>
      <c r="AW25" s="45" t="s">
        <v>45</v>
      </c>
      <c r="AX25" s="146">
        <v>4</v>
      </c>
      <c r="AY25" s="147">
        <v>2</v>
      </c>
      <c r="AZ25" s="147">
        <v>0</v>
      </c>
      <c r="BA25" s="147">
        <v>0</v>
      </c>
      <c r="BB25" s="147">
        <v>0</v>
      </c>
      <c r="BC25" s="147">
        <v>0</v>
      </c>
      <c r="BD25" s="132">
        <f t="shared" si="27"/>
        <v>6</v>
      </c>
      <c r="BE25" s="133"/>
      <c r="BF25" s="134"/>
      <c r="BG25" s="135"/>
      <c r="BH25" s="317"/>
      <c r="BI25" s="45" t="s">
        <v>45</v>
      </c>
      <c r="BJ25" s="146">
        <v>7</v>
      </c>
      <c r="BK25" s="147">
        <v>7</v>
      </c>
      <c r="BL25" s="147">
        <v>0</v>
      </c>
      <c r="BM25" s="147">
        <v>0</v>
      </c>
      <c r="BN25" s="147">
        <v>0</v>
      </c>
      <c r="BO25" s="147">
        <v>0</v>
      </c>
      <c r="BP25" s="132">
        <f t="shared" si="28"/>
        <v>14</v>
      </c>
      <c r="BQ25" s="133"/>
      <c r="BR25" s="134"/>
      <c r="BS25" s="135"/>
      <c r="BT25" s="317"/>
      <c r="BU25" s="45" t="s">
        <v>45</v>
      </c>
      <c r="BV25" s="146">
        <v>1</v>
      </c>
      <c r="BW25" s="147">
        <v>1</v>
      </c>
      <c r="BX25" s="147">
        <v>0</v>
      </c>
      <c r="BY25" s="147">
        <v>0</v>
      </c>
      <c r="BZ25" s="147">
        <v>0</v>
      </c>
      <c r="CA25" s="147">
        <v>0</v>
      </c>
      <c r="CB25" s="132">
        <f t="shared" si="29"/>
        <v>2</v>
      </c>
      <c r="CC25" s="133"/>
      <c r="CD25" s="134"/>
      <c r="CE25" s="135"/>
      <c r="CF25" s="317"/>
      <c r="CG25" s="265" t="s">
        <v>45</v>
      </c>
      <c r="CH25" s="262">
        <f t="shared" si="36"/>
        <v>25</v>
      </c>
      <c r="CI25" s="263">
        <f t="shared" si="37"/>
        <v>17</v>
      </c>
      <c r="CJ25" s="263">
        <f t="shared" si="38"/>
        <v>1</v>
      </c>
      <c r="CK25" s="263">
        <f t="shared" si="39"/>
        <v>0</v>
      </c>
      <c r="CL25" s="263">
        <f t="shared" si="40"/>
        <v>0</v>
      </c>
      <c r="CM25" s="263">
        <f t="shared" si="41"/>
        <v>0</v>
      </c>
      <c r="CN25" s="263">
        <f t="shared" si="35"/>
        <v>43</v>
      </c>
      <c r="CO25" s="273"/>
      <c r="CP25" s="263"/>
      <c r="CQ25" s="274"/>
    </row>
    <row r="26" spans="1:95" ht="24.75" customHeight="1">
      <c r="A26" s="45" t="s">
        <v>46</v>
      </c>
      <c r="B26" s="146">
        <v>5</v>
      </c>
      <c r="C26" s="147">
        <v>3</v>
      </c>
      <c r="D26" s="147">
        <v>1</v>
      </c>
      <c r="E26" s="147">
        <v>0</v>
      </c>
      <c r="F26" s="147">
        <v>0</v>
      </c>
      <c r="G26" s="147">
        <v>0</v>
      </c>
      <c r="H26" s="132">
        <f t="shared" si="23"/>
        <v>9</v>
      </c>
      <c r="I26" s="133"/>
      <c r="J26" s="134"/>
      <c r="K26" s="135"/>
      <c r="M26" s="45" t="s">
        <v>46</v>
      </c>
      <c r="N26" s="146">
        <v>1</v>
      </c>
      <c r="O26" s="147">
        <v>3</v>
      </c>
      <c r="P26" s="147">
        <v>0</v>
      </c>
      <c r="Q26" s="147">
        <v>0</v>
      </c>
      <c r="R26" s="147">
        <v>0</v>
      </c>
      <c r="S26" s="147">
        <v>0</v>
      </c>
      <c r="T26" s="132">
        <f t="shared" si="24"/>
        <v>4</v>
      </c>
      <c r="U26" s="133"/>
      <c r="V26" s="134"/>
      <c r="W26" s="135"/>
      <c r="X26" s="317"/>
      <c r="Y26" s="45" t="s">
        <v>46</v>
      </c>
      <c r="Z26" s="146">
        <v>0</v>
      </c>
      <c r="AA26" s="147">
        <v>4</v>
      </c>
      <c r="AB26" s="147">
        <v>0</v>
      </c>
      <c r="AC26" s="147">
        <v>0</v>
      </c>
      <c r="AD26" s="147">
        <v>0</v>
      </c>
      <c r="AE26" s="147">
        <v>0</v>
      </c>
      <c r="AF26" s="132">
        <f t="shared" si="25"/>
        <v>4</v>
      </c>
      <c r="AG26" s="133"/>
      <c r="AH26" s="134"/>
      <c r="AI26" s="135"/>
      <c r="AJ26" s="317"/>
      <c r="AK26" s="45" t="s">
        <v>46</v>
      </c>
      <c r="AL26" s="146">
        <v>3</v>
      </c>
      <c r="AM26" s="147">
        <v>1</v>
      </c>
      <c r="AN26" s="147">
        <v>0</v>
      </c>
      <c r="AO26" s="147">
        <v>0</v>
      </c>
      <c r="AP26" s="147">
        <v>0</v>
      </c>
      <c r="AQ26" s="147">
        <v>0</v>
      </c>
      <c r="AR26" s="132">
        <f t="shared" si="26"/>
        <v>4</v>
      </c>
      <c r="AS26" s="133"/>
      <c r="AT26" s="134"/>
      <c r="AU26" s="135"/>
      <c r="AV26" s="317"/>
      <c r="AW26" s="45" t="s">
        <v>46</v>
      </c>
      <c r="AX26" s="146">
        <v>3</v>
      </c>
      <c r="AY26" s="147">
        <v>3</v>
      </c>
      <c r="AZ26" s="147">
        <v>0</v>
      </c>
      <c r="BA26" s="147">
        <v>0</v>
      </c>
      <c r="BB26" s="147">
        <v>0</v>
      </c>
      <c r="BC26" s="147">
        <v>0</v>
      </c>
      <c r="BD26" s="132">
        <f t="shared" si="27"/>
        <v>6</v>
      </c>
      <c r="BE26" s="133"/>
      <c r="BF26" s="134"/>
      <c r="BG26" s="135"/>
      <c r="BH26" s="317"/>
      <c r="BI26" s="45" t="s">
        <v>46</v>
      </c>
      <c r="BJ26" s="146">
        <v>6</v>
      </c>
      <c r="BK26" s="147">
        <v>8</v>
      </c>
      <c r="BL26" s="147">
        <v>0</v>
      </c>
      <c r="BM26" s="147">
        <v>0</v>
      </c>
      <c r="BN26" s="147">
        <v>0</v>
      </c>
      <c r="BO26" s="147">
        <v>0</v>
      </c>
      <c r="BP26" s="132">
        <f t="shared" si="28"/>
        <v>14</v>
      </c>
      <c r="BQ26" s="133"/>
      <c r="BR26" s="134"/>
      <c r="BS26" s="135"/>
      <c r="BT26" s="317"/>
      <c r="BU26" s="45" t="s">
        <v>46</v>
      </c>
      <c r="BV26" s="146">
        <v>2</v>
      </c>
      <c r="BW26" s="147">
        <v>0</v>
      </c>
      <c r="BX26" s="147">
        <v>0</v>
      </c>
      <c r="BY26" s="147">
        <v>0</v>
      </c>
      <c r="BZ26" s="147">
        <v>0</v>
      </c>
      <c r="CA26" s="147">
        <v>0</v>
      </c>
      <c r="CB26" s="132">
        <f t="shared" si="29"/>
        <v>2</v>
      </c>
      <c r="CC26" s="133"/>
      <c r="CD26" s="134"/>
      <c r="CE26" s="135"/>
      <c r="CF26" s="317"/>
      <c r="CG26" s="265" t="s">
        <v>46</v>
      </c>
      <c r="CH26" s="262">
        <f t="shared" si="36"/>
        <v>20</v>
      </c>
      <c r="CI26" s="263">
        <f t="shared" si="37"/>
        <v>22</v>
      </c>
      <c r="CJ26" s="263">
        <f t="shared" si="38"/>
        <v>1</v>
      </c>
      <c r="CK26" s="263">
        <f t="shared" si="39"/>
        <v>0</v>
      </c>
      <c r="CL26" s="263">
        <f t="shared" si="40"/>
        <v>0</v>
      </c>
      <c r="CM26" s="263">
        <f t="shared" si="41"/>
        <v>0</v>
      </c>
      <c r="CN26" s="263">
        <f t="shared" si="35"/>
        <v>43</v>
      </c>
      <c r="CO26" s="273"/>
      <c r="CP26" s="263"/>
      <c r="CQ26" s="274"/>
    </row>
    <row r="27" spans="1:95" ht="22.5" customHeight="1" thickBot="1">
      <c r="A27" s="152" t="s">
        <v>47</v>
      </c>
      <c r="B27" s="146">
        <v>4</v>
      </c>
      <c r="C27" s="147">
        <v>3</v>
      </c>
      <c r="D27" s="147">
        <v>2</v>
      </c>
      <c r="E27" s="147">
        <v>0</v>
      </c>
      <c r="F27" s="147">
        <v>0</v>
      </c>
      <c r="G27" s="147">
        <v>0</v>
      </c>
      <c r="H27" s="132">
        <f t="shared" si="23"/>
        <v>9</v>
      </c>
      <c r="I27" s="133"/>
      <c r="J27" s="134"/>
      <c r="K27" s="135"/>
      <c r="M27" s="152" t="s">
        <v>47</v>
      </c>
      <c r="N27" s="146">
        <v>2</v>
      </c>
      <c r="O27" s="147">
        <v>2</v>
      </c>
      <c r="P27" s="147">
        <v>0</v>
      </c>
      <c r="Q27" s="147">
        <v>0</v>
      </c>
      <c r="R27" s="147">
        <v>0</v>
      </c>
      <c r="S27" s="147">
        <v>0</v>
      </c>
      <c r="T27" s="132">
        <f t="shared" si="24"/>
        <v>4</v>
      </c>
      <c r="U27" s="133"/>
      <c r="V27" s="134"/>
      <c r="W27" s="135"/>
      <c r="X27" s="317"/>
      <c r="Y27" s="152" t="s">
        <v>47</v>
      </c>
      <c r="Z27" s="146">
        <v>2</v>
      </c>
      <c r="AA27" s="147">
        <v>2</v>
      </c>
      <c r="AB27" s="147">
        <v>0</v>
      </c>
      <c r="AC27" s="147">
        <v>0</v>
      </c>
      <c r="AD27" s="147">
        <v>0</v>
      </c>
      <c r="AE27" s="147">
        <v>0</v>
      </c>
      <c r="AF27" s="132">
        <f t="shared" si="25"/>
        <v>4</v>
      </c>
      <c r="AG27" s="133"/>
      <c r="AH27" s="134"/>
      <c r="AI27" s="135"/>
      <c r="AJ27" s="317"/>
      <c r="AK27" s="152" t="s">
        <v>47</v>
      </c>
      <c r="AL27" s="146">
        <v>3</v>
      </c>
      <c r="AM27" s="147">
        <v>1</v>
      </c>
      <c r="AN27" s="147">
        <v>0</v>
      </c>
      <c r="AO27" s="147">
        <v>0</v>
      </c>
      <c r="AP27" s="147">
        <v>0</v>
      </c>
      <c r="AQ27" s="147">
        <v>0</v>
      </c>
      <c r="AR27" s="132">
        <f t="shared" si="26"/>
        <v>4</v>
      </c>
      <c r="AS27" s="133"/>
      <c r="AT27" s="134"/>
      <c r="AU27" s="135"/>
      <c r="AV27" s="317"/>
      <c r="AW27" s="152" t="s">
        <v>47</v>
      </c>
      <c r="AX27" s="146">
        <v>4</v>
      </c>
      <c r="AY27" s="147">
        <v>2</v>
      </c>
      <c r="AZ27" s="147">
        <v>0</v>
      </c>
      <c r="BA27" s="147">
        <v>0</v>
      </c>
      <c r="BB27" s="147">
        <v>0</v>
      </c>
      <c r="BC27" s="147">
        <v>0</v>
      </c>
      <c r="BD27" s="132">
        <f t="shared" si="27"/>
        <v>6</v>
      </c>
      <c r="BE27" s="133"/>
      <c r="BF27" s="134"/>
      <c r="BG27" s="135"/>
      <c r="BH27" s="317"/>
      <c r="BI27" s="152" t="s">
        <v>47</v>
      </c>
      <c r="BJ27" s="146">
        <v>6</v>
      </c>
      <c r="BK27" s="147">
        <v>8</v>
      </c>
      <c r="BL27" s="147">
        <v>0</v>
      </c>
      <c r="BM27" s="147">
        <v>0</v>
      </c>
      <c r="BN27" s="147">
        <v>0</v>
      </c>
      <c r="BO27" s="147">
        <v>0</v>
      </c>
      <c r="BP27" s="132">
        <f t="shared" si="28"/>
        <v>14</v>
      </c>
      <c r="BQ27" s="133"/>
      <c r="BR27" s="134"/>
      <c r="BS27" s="135"/>
      <c r="BT27" s="317"/>
      <c r="BU27" s="152" t="s">
        <v>47</v>
      </c>
      <c r="BV27" s="146">
        <v>2</v>
      </c>
      <c r="BW27" s="147">
        <v>0</v>
      </c>
      <c r="BX27" s="147">
        <v>0</v>
      </c>
      <c r="BY27" s="147">
        <v>0</v>
      </c>
      <c r="BZ27" s="147">
        <v>0</v>
      </c>
      <c r="CA27" s="147">
        <v>0</v>
      </c>
      <c r="CB27" s="132">
        <f t="shared" si="29"/>
        <v>2</v>
      </c>
      <c r="CC27" s="133"/>
      <c r="CD27" s="134"/>
      <c r="CE27" s="135"/>
      <c r="CF27" s="317"/>
      <c r="CG27" s="265" t="s">
        <v>47</v>
      </c>
      <c r="CH27" s="262">
        <f t="shared" si="36"/>
        <v>23</v>
      </c>
      <c r="CI27" s="263">
        <f t="shared" si="37"/>
        <v>18</v>
      </c>
      <c r="CJ27" s="263">
        <f t="shared" si="38"/>
        <v>2</v>
      </c>
      <c r="CK27" s="263">
        <f t="shared" si="39"/>
        <v>0</v>
      </c>
      <c r="CL27" s="263">
        <f t="shared" si="40"/>
        <v>0</v>
      </c>
      <c r="CM27" s="263">
        <f t="shared" si="41"/>
        <v>0</v>
      </c>
      <c r="CN27" s="263">
        <f t="shared" si="35"/>
        <v>43</v>
      </c>
      <c r="CO27" s="273"/>
      <c r="CP27" s="263"/>
      <c r="CQ27" s="274"/>
    </row>
    <row r="28" spans="1:95" ht="44.45" customHeight="1" thickBot="1">
      <c r="A28" s="222" t="s">
        <v>193</v>
      </c>
      <c r="B28" s="146">
        <v>5</v>
      </c>
      <c r="C28" s="147">
        <v>3</v>
      </c>
      <c r="D28" s="147">
        <v>1</v>
      </c>
      <c r="E28" s="147">
        <v>0</v>
      </c>
      <c r="F28" s="147">
        <v>0</v>
      </c>
      <c r="G28" s="147">
        <v>0</v>
      </c>
      <c r="H28" s="132">
        <f t="shared" si="23"/>
        <v>9</v>
      </c>
      <c r="I28" s="133"/>
      <c r="J28" s="134"/>
      <c r="K28" s="135"/>
      <c r="M28" s="222" t="s">
        <v>193</v>
      </c>
      <c r="N28" s="146">
        <v>1</v>
      </c>
      <c r="O28" s="147">
        <v>3</v>
      </c>
      <c r="P28" s="147">
        <v>0</v>
      </c>
      <c r="Q28" s="147">
        <v>0</v>
      </c>
      <c r="R28" s="147">
        <v>0</v>
      </c>
      <c r="S28" s="147">
        <v>0</v>
      </c>
      <c r="T28" s="132">
        <f t="shared" si="24"/>
        <v>4</v>
      </c>
      <c r="U28" s="133"/>
      <c r="V28" s="134"/>
      <c r="W28" s="135"/>
      <c r="X28" s="317"/>
      <c r="Y28" s="222" t="s">
        <v>193</v>
      </c>
      <c r="Z28" s="146">
        <v>1</v>
      </c>
      <c r="AA28" s="147">
        <v>2</v>
      </c>
      <c r="AB28" s="147">
        <v>1</v>
      </c>
      <c r="AC28" s="147">
        <v>0</v>
      </c>
      <c r="AD28" s="147">
        <v>0</v>
      </c>
      <c r="AE28" s="147">
        <v>0</v>
      </c>
      <c r="AF28" s="132">
        <f t="shared" si="25"/>
        <v>4</v>
      </c>
      <c r="AG28" s="133"/>
      <c r="AH28" s="134"/>
      <c r="AI28" s="135"/>
      <c r="AJ28" s="317"/>
      <c r="AK28" s="222" t="s">
        <v>193</v>
      </c>
      <c r="AL28" s="146">
        <v>2</v>
      </c>
      <c r="AM28" s="147">
        <v>2</v>
      </c>
      <c r="AN28" s="147">
        <v>0</v>
      </c>
      <c r="AO28" s="147">
        <v>0</v>
      </c>
      <c r="AP28" s="147">
        <v>0</v>
      </c>
      <c r="AQ28" s="147">
        <v>0</v>
      </c>
      <c r="AR28" s="132">
        <f t="shared" si="26"/>
        <v>4</v>
      </c>
      <c r="AS28" s="133"/>
      <c r="AT28" s="134"/>
      <c r="AU28" s="135"/>
      <c r="AV28" s="317"/>
      <c r="AW28" s="222" t="s">
        <v>193</v>
      </c>
      <c r="AX28" s="146">
        <v>3</v>
      </c>
      <c r="AY28" s="147">
        <v>1</v>
      </c>
      <c r="AZ28" s="147">
        <v>2</v>
      </c>
      <c r="BA28" s="147">
        <v>0</v>
      </c>
      <c r="BB28" s="147">
        <v>0</v>
      </c>
      <c r="BC28" s="147">
        <v>0</v>
      </c>
      <c r="BD28" s="132">
        <f t="shared" si="27"/>
        <v>6</v>
      </c>
      <c r="BE28" s="133"/>
      <c r="BF28" s="134"/>
      <c r="BG28" s="135"/>
      <c r="BH28" s="317"/>
      <c r="BI28" s="222" t="s">
        <v>193</v>
      </c>
      <c r="BJ28" s="146">
        <v>8</v>
      </c>
      <c r="BK28" s="147">
        <v>6</v>
      </c>
      <c r="BL28" s="147">
        <v>0</v>
      </c>
      <c r="BM28" s="147">
        <v>0</v>
      </c>
      <c r="BN28" s="147">
        <v>0</v>
      </c>
      <c r="BO28" s="147">
        <v>0</v>
      </c>
      <c r="BP28" s="132">
        <f t="shared" si="28"/>
        <v>14</v>
      </c>
      <c r="BQ28" s="133"/>
      <c r="BR28" s="134"/>
      <c r="BS28" s="135"/>
      <c r="BT28" s="317"/>
      <c r="BU28" s="222" t="s">
        <v>193</v>
      </c>
      <c r="BV28" s="146">
        <v>2</v>
      </c>
      <c r="BW28" s="147">
        <v>0</v>
      </c>
      <c r="BX28" s="147">
        <v>0</v>
      </c>
      <c r="BY28" s="147">
        <v>0</v>
      </c>
      <c r="BZ28" s="147">
        <v>0</v>
      </c>
      <c r="CA28" s="147">
        <v>0</v>
      </c>
      <c r="CB28" s="132">
        <f t="shared" si="29"/>
        <v>2</v>
      </c>
      <c r="CC28" s="133"/>
      <c r="CD28" s="134"/>
      <c r="CE28" s="135"/>
      <c r="CF28" s="317"/>
      <c r="CG28" s="275" t="s">
        <v>193</v>
      </c>
      <c r="CH28" s="262">
        <f t="shared" si="36"/>
        <v>22</v>
      </c>
      <c r="CI28" s="263">
        <f t="shared" si="37"/>
        <v>17</v>
      </c>
      <c r="CJ28" s="263">
        <f t="shared" si="38"/>
        <v>4</v>
      </c>
      <c r="CK28" s="263">
        <f t="shared" si="39"/>
        <v>0</v>
      </c>
      <c r="CL28" s="263">
        <f t="shared" si="40"/>
        <v>0</v>
      </c>
      <c r="CM28" s="263">
        <f t="shared" si="41"/>
        <v>0</v>
      </c>
      <c r="CN28" s="269">
        <f t="shared" si="35"/>
        <v>43</v>
      </c>
      <c r="CO28" s="276"/>
      <c r="CP28" s="269"/>
      <c r="CQ28" s="277"/>
    </row>
    <row r="29" spans="1:95" s="190" customFormat="1" ht="44.25" thickBot="1">
      <c r="A29" s="186" t="s">
        <v>4</v>
      </c>
      <c r="B29" s="187">
        <f>SUM(B23:B28)</f>
        <v>30</v>
      </c>
      <c r="C29" s="187">
        <f t="shared" ref="C29:H29" si="42">SUM(C23:C28)</f>
        <v>17</v>
      </c>
      <c r="D29" s="187">
        <f t="shared" si="42"/>
        <v>7</v>
      </c>
      <c r="E29" s="187">
        <f t="shared" si="42"/>
        <v>0</v>
      </c>
      <c r="F29" s="187">
        <f t="shared" si="42"/>
        <v>0</v>
      </c>
      <c r="G29" s="187">
        <f t="shared" si="42"/>
        <v>0</v>
      </c>
      <c r="H29" s="187">
        <f t="shared" si="42"/>
        <v>54</v>
      </c>
      <c r="I29" s="188">
        <f>((B29*5)+(C29*4)+(D29*3)+(E29*2)+(F29*1))/(B29+C29+D29+E29+F29)</f>
        <v>4.4259259259259256</v>
      </c>
      <c r="J29" s="138" t="s">
        <v>100</v>
      </c>
      <c r="K29" s="173">
        <f>I29*100/5</f>
        <v>88.518518518518505</v>
      </c>
      <c r="L29" s="326"/>
      <c r="M29" s="186" t="s">
        <v>4</v>
      </c>
      <c r="N29" s="187">
        <f t="shared" ref="N29:T29" si="43">SUM(N23:N28)</f>
        <v>11</v>
      </c>
      <c r="O29" s="187">
        <f t="shared" si="43"/>
        <v>13</v>
      </c>
      <c r="P29" s="187">
        <f t="shared" si="43"/>
        <v>0</v>
      </c>
      <c r="Q29" s="187">
        <f t="shared" si="43"/>
        <v>0</v>
      </c>
      <c r="R29" s="187">
        <f t="shared" si="43"/>
        <v>0</v>
      </c>
      <c r="S29" s="187">
        <f t="shared" si="43"/>
        <v>0</v>
      </c>
      <c r="T29" s="187">
        <f t="shared" si="43"/>
        <v>24</v>
      </c>
      <c r="U29" s="188">
        <f>((N29*5)+(O29*4)+(P29*3)+(Q29*2)+(R29*1))/(N29+O29+P29+Q29+R29)</f>
        <v>4.458333333333333</v>
      </c>
      <c r="V29" s="138" t="s">
        <v>100</v>
      </c>
      <c r="W29" s="173">
        <f>U29*100/5</f>
        <v>89.166666666666657</v>
      </c>
      <c r="X29" s="324"/>
      <c r="Y29" s="186" t="s">
        <v>4</v>
      </c>
      <c r="Z29" s="187">
        <f t="shared" ref="Z29:AF29" si="44">SUM(Z23:Z28)</f>
        <v>10</v>
      </c>
      <c r="AA29" s="187">
        <f t="shared" si="44"/>
        <v>13</v>
      </c>
      <c r="AB29" s="187">
        <f t="shared" si="44"/>
        <v>1</v>
      </c>
      <c r="AC29" s="187">
        <f t="shared" si="44"/>
        <v>0</v>
      </c>
      <c r="AD29" s="187">
        <f t="shared" si="44"/>
        <v>0</v>
      </c>
      <c r="AE29" s="187">
        <f t="shared" si="44"/>
        <v>0</v>
      </c>
      <c r="AF29" s="187">
        <f t="shared" si="44"/>
        <v>24</v>
      </c>
      <c r="AG29" s="188">
        <f>((Z29*5)+(AA29*4)+(AB29*3)+(AC29*2)+(AD29*1))/(Z29+AA29+AB29+AC29+AD29)</f>
        <v>4.375</v>
      </c>
      <c r="AH29" s="138" t="s">
        <v>100</v>
      </c>
      <c r="AI29" s="173">
        <f>AG29*100/5</f>
        <v>87.5</v>
      </c>
      <c r="AJ29" s="324"/>
      <c r="AK29" s="186" t="s">
        <v>4</v>
      </c>
      <c r="AL29" s="187">
        <f t="shared" ref="AL29:AR29" si="45">SUM(AL23:AL28)</f>
        <v>13</v>
      </c>
      <c r="AM29" s="187">
        <f t="shared" si="45"/>
        <v>11</v>
      </c>
      <c r="AN29" s="187">
        <f t="shared" si="45"/>
        <v>0</v>
      </c>
      <c r="AO29" s="187">
        <f t="shared" si="45"/>
        <v>0</v>
      </c>
      <c r="AP29" s="187">
        <f t="shared" si="45"/>
        <v>0</v>
      </c>
      <c r="AQ29" s="187">
        <f t="shared" si="45"/>
        <v>0</v>
      </c>
      <c r="AR29" s="187">
        <f t="shared" si="45"/>
        <v>24</v>
      </c>
      <c r="AS29" s="188">
        <f>((AL29*5)+(AM29*4)+(AN29*3)+(AO29*2)+(AP29*1))/(AL29+AM29+AN29+AO29+AP29)</f>
        <v>4.541666666666667</v>
      </c>
      <c r="AT29" s="138" t="s">
        <v>100</v>
      </c>
      <c r="AU29" s="173">
        <f>AS29*100/5</f>
        <v>90.833333333333343</v>
      </c>
      <c r="AV29" s="324"/>
      <c r="AW29" s="186" t="s">
        <v>4</v>
      </c>
      <c r="AX29" s="187">
        <f t="shared" ref="AX29:BD29" si="46">SUM(AX23:AX28)</f>
        <v>18</v>
      </c>
      <c r="AY29" s="187">
        <f t="shared" si="46"/>
        <v>15</v>
      </c>
      <c r="AZ29" s="187">
        <f t="shared" si="46"/>
        <v>3</v>
      </c>
      <c r="BA29" s="187">
        <f t="shared" si="46"/>
        <v>0</v>
      </c>
      <c r="BB29" s="187">
        <f t="shared" si="46"/>
        <v>0</v>
      </c>
      <c r="BC29" s="187">
        <f t="shared" si="46"/>
        <v>0</v>
      </c>
      <c r="BD29" s="187">
        <f t="shared" si="46"/>
        <v>36</v>
      </c>
      <c r="BE29" s="188">
        <f>((AX29*5)+(AY29*4)+(AZ29*3)+(BA29*2)+(BB29*1))/(AX29+AY29+AZ29+BA29+BB29)</f>
        <v>4.416666666666667</v>
      </c>
      <c r="BF29" s="138" t="s">
        <v>100</v>
      </c>
      <c r="BG29" s="173">
        <f>BE29*100/5</f>
        <v>88.333333333333343</v>
      </c>
      <c r="BH29" s="324"/>
      <c r="BI29" s="186" t="s">
        <v>4</v>
      </c>
      <c r="BJ29" s="187">
        <f t="shared" ref="BJ29:BP29" si="47">SUM(BJ23:BJ28)</f>
        <v>41</v>
      </c>
      <c r="BK29" s="187">
        <f t="shared" si="47"/>
        <v>43</v>
      </c>
      <c r="BL29" s="187">
        <f t="shared" si="47"/>
        <v>0</v>
      </c>
      <c r="BM29" s="187">
        <f t="shared" si="47"/>
        <v>0</v>
      </c>
      <c r="BN29" s="187">
        <f t="shared" si="47"/>
        <v>0</v>
      </c>
      <c r="BO29" s="187">
        <f t="shared" si="47"/>
        <v>0</v>
      </c>
      <c r="BP29" s="187">
        <f t="shared" si="47"/>
        <v>84</v>
      </c>
      <c r="BQ29" s="188">
        <f>((BJ29*5)+(BK29*4)+(BL29*3)+(BM29*2)+(BN29*1))/(BJ29+BK29+BL29+BM29+BN29)</f>
        <v>4.4880952380952381</v>
      </c>
      <c r="BR29" s="138" t="s">
        <v>100</v>
      </c>
      <c r="BS29" s="173">
        <f>BQ29*100/5</f>
        <v>89.761904761904759</v>
      </c>
      <c r="BT29" s="324"/>
      <c r="BU29" s="186" t="s">
        <v>4</v>
      </c>
      <c r="BV29" s="187">
        <f t="shared" ref="BV29:CB29" si="48">SUM(BV23:BV28)</f>
        <v>9</v>
      </c>
      <c r="BW29" s="187">
        <f t="shared" si="48"/>
        <v>3</v>
      </c>
      <c r="BX29" s="187">
        <f t="shared" si="48"/>
        <v>0</v>
      </c>
      <c r="BY29" s="187">
        <f t="shared" si="48"/>
        <v>0</v>
      </c>
      <c r="BZ29" s="187">
        <f t="shared" si="48"/>
        <v>0</v>
      </c>
      <c r="CA29" s="187">
        <f t="shared" si="48"/>
        <v>0</v>
      </c>
      <c r="CB29" s="187">
        <f t="shared" si="48"/>
        <v>12</v>
      </c>
      <c r="CC29" s="188">
        <f>((BV29*5)+(BW29*4)+(BX29*3)+(BY29*2)+(BZ29*1))/(BV29+BW29+BX29+BY29+BZ29)</f>
        <v>4.75</v>
      </c>
      <c r="CD29" s="138" t="s">
        <v>100</v>
      </c>
      <c r="CE29" s="173">
        <f>CC29*100/5</f>
        <v>95</v>
      </c>
      <c r="CF29" s="324"/>
      <c r="CG29" s="186" t="s">
        <v>4</v>
      </c>
      <c r="CH29" s="191">
        <f>SUM(CH23:CH28)</f>
        <v>132</v>
      </c>
      <c r="CI29" s="256">
        <f t="shared" ref="CI29:CN29" si="49">SUM(CI23:CI28)</f>
        <v>115</v>
      </c>
      <c r="CJ29" s="256">
        <f t="shared" si="49"/>
        <v>11</v>
      </c>
      <c r="CK29" s="256">
        <f t="shared" si="49"/>
        <v>0</v>
      </c>
      <c r="CL29" s="256">
        <f t="shared" si="49"/>
        <v>0</v>
      </c>
      <c r="CM29" s="256">
        <f t="shared" si="49"/>
        <v>0</v>
      </c>
      <c r="CN29" s="256">
        <f t="shared" si="49"/>
        <v>258</v>
      </c>
      <c r="CO29" s="176">
        <f>((CH29*5)+(CI29*4)+(CJ29*3)+(CK29*2)+(CL29*1))/(CH29+CI29+CJ29+CK29+CL29)</f>
        <v>4.4689922480620154</v>
      </c>
      <c r="CP29" s="255" t="s">
        <v>118</v>
      </c>
      <c r="CQ29" s="140">
        <f>CO29*100/5</f>
        <v>89.379844961240309</v>
      </c>
    </row>
    <row r="30" spans="1:95">
      <c r="A30" s="192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M30" s="192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Y30" s="192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K30" s="192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W30" s="192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I30" s="192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U30" s="192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G30" s="192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</row>
    <row r="31" spans="1:95" ht="22.5" thickBot="1">
      <c r="A31" s="192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M31" s="192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Y31" s="192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K31" s="192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W31" s="192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I31" s="192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U31" s="192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G31" s="192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</row>
    <row r="32" spans="1:95" ht="25.5" customHeight="1">
      <c r="A32" s="398" t="s">
        <v>82</v>
      </c>
      <c r="B32" s="408" t="s">
        <v>1</v>
      </c>
      <c r="C32" s="409"/>
      <c r="D32" s="409"/>
      <c r="E32" s="409"/>
      <c r="F32" s="410"/>
      <c r="G32" s="411" t="s">
        <v>3</v>
      </c>
      <c r="H32" s="404" t="s">
        <v>2</v>
      </c>
      <c r="I32" s="395" t="s">
        <v>5</v>
      </c>
      <c r="J32" s="396"/>
      <c r="K32" s="397"/>
      <c r="M32" s="398" t="s">
        <v>82</v>
      </c>
      <c r="N32" s="408" t="s">
        <v>1</v>
      </c>
      <c r="O32" s="409"/>
      <c r="P32" s="409"/>
      <c r="Q32" s="409"/>
      <c r="R32" s="410"/>
      <c r="S32" s="411" t="s">
        <v>3</v>
      </c>
      <c r="T32" s="404" t="s">
        <v>2</v>
      </c>
      <c r="U32" s="395" t="s">
        <v>5</v>
      </c>
      <c r="V32" s="396"/>
      <c r="W32" s="397"/>
      <c r="X32" s="320"/>
      <c r="Y32" s="398" t="s">
        <v>82</v>
      </c>
      <c r="Z32" s="408" t="s">
        <v>1</v>
      </c>
      <c r="AA32" s="409"/>
      <c r="AB32" s="409"/>
      <c r="AC32" s="409"/>
      <c r="AD32" s="410"/>
      <c r="AE32" s="411" t="s">
        <v>3</v>
      </c>
      <c r="AF32" s="404" t="s">
        <v>2</v>
      </c>
      <c r="AG32" s="395" t="s">
        <v>5</v>
      </c>
      <c r="AH32" s="396"/>
      <c r="AI32" s="397"/>
      <c r="AJ32" s="320"/>
      <c r="AK32" s="398" t="s">
        <v>82</v>
      </c>
      <c r="AL32" s="408" t="s">
        <v>1</v>
      </c>
      <c r="AM32" s="409"/>
      <c r="AN32" s="409"/>
      <c r="AO32" s="409"/>
      <c r="AP32" s="410"/>
      <c r="AQ32" s="411" t="s">
        <v>3</v>
      </c>
      <c r="AR32" s="404" t="s">
        <v>2</v>
      </c>
      <c r="AS32" s="395" t="s">
        <v>5</v>
      </c>
      <c r="AT32" s="396"/>
      <c r="AU32" s="397"/>
      <c r="AV32" s="320"/>
      <c r="AW32" s="398" t="s">
        <v>82</v>
      </c>
      <c r="AX32" s="408" t="s">
        <v>1</v>
      </c>
      <c r="AY32" s="409"/>
      <c r="AZ32" s="409"/>
      <c r="BA32" s="409"/>
      <c r="BB32" s="410"/>
      <c r="BC32" s="411" t="s">
        <v>3</v>
      </c>
      <c r="BD32" s="404" t="s">
        <v>2</v>
      </c>
      <c r="BE32" s="395" t="s">
        <v>5</v>
      </c>
      <c r="BF32" s="396"/>
      <c r="BG32" s="397"/>
      <c r="BH32" s="320"/>
      <c r="BI32" s="398" t="s">
        <v>82</v>
      </c>
      <c r="BJ32" s="408" t="s">
        <v>1</v>
      </c>
      <c r="BK32" s="409"/>
      <c r="BL32" s="409"/>
      <c r="BM32" s="409"/>
      <c r="BN32" s="410"/>
      <c r="BO32" s="411" t="s">
        <v>3</v>
      </c>
      <c r="BP32" s="404" t="s">
        <v>2</v>
      </c>
      <c r="BQ32" s="395" t="s">
        <v>5</v>
      </c>
      <c r="BR32" s="396"/>
      <c r="BS32" s="397"/>
      <c r="BT32" s="320"/>
      <c r="BU32" s="398" t="s">
        <v>82</v>
      </c>
      <c r="BV32" s="408" t="s">
        <v>1</v>
      </c>
      <c r="BW32" s="409"/>
      <c r="BX32" s="409"/>
      <c r="BY32" s="409"/>
      <c r="BZ32" s="410"/>
      <c r="CA32" s="411" t="s">
        <v>3</v>
      </c>
      <c r="CB32" s="404" t="s">
        <v>2</v>
      </c>
      <c r="CC32" s="395" t="s">
        <v>5</v>
      </c>
      <c r="CD32" s="396"/>
      <c r="CE32" s="397"/>
      <c r="CF32" s="320"/>
      <c r="CG32" s="398" t="s">
        <v>82</v>
      </c>
      <c r="CH32" s="408" t="s">
        <v>1</v>
      </c>
      <c r="CI32" s="409"/>
      <c r="CJ32" s="409"/>
      <c r="CK32" s="409"/>
      <c r="CL32" s="410"/>
      <c r="CM32" s="411" t="s">
        <v>3</v>
      </c>
      <c r="CN32" s="404" t="s">
        <v>2</v>
      </c>
      <c r="CO32" s="395" t="s">
        <v>5</v>
      </c>
      <c r="CP32" s="396"/>
      <c r="CQ32" s="397"/>
    </row>
    <row r="33" spans="1:95" ht="25.5" customHeight="1" thickBot="1">
      <c r="A33" s="399"/>
      <c r="B33" s="126">
        <v>5</v>
      </c>
      <c r="C33" s="127">
        <v>4</v>
      </c>
      <c r="D33" s="127">
        <v>3</v>
      </c>
      <c r="E33" s="127">
        <v>2</v>
      </c>
      <c r="F33" s="127">
        <v>1</v>
      </c>
      <c r="G33" s="412"/>
      <c r="H33" s="405"/>
      <c r="I33" s="128" t="s">
        <v>52</v>
      </c>
      <c r="J33" s="129" t="s">
        <v>54</v>
      </c>
      <c r="K33" s="130" t="s">
        <v>53</v>
      </c>
      <c r="M33" s="399"/>
      <c r="N33" s="126">
        <v>5</v>
      </c>
      <c r="O33" s="127">
        <v>4</v>
      </c>
      <c r="P33" s="127">
        <v>3</v>
      </c>
      <c r="Q33" s="127">
        <v>2</v>
      </c>
      <c r="R33" s="127">
        <v>1</v>
      </c>
      <c r="S33" s="412"/>
      <c r="T33" s="405"/>
      <c r="U33" s="128" t="s">
        <v>52</v>
      </c>
      <c r="V33" s="129" t="s">
        <v>54</v>
      </c>
      <c r="W33" s="130" t="s">
        <v>53</v>
      </c>
      <c r="X33" s="321"/>
      <c r="Y33" s="399"/>
      <c r="Z33" s="126">
        <v>5</v>
      </c>
      <c r="AA33" s="127">
        <v>4</v>
      </c>
      <c r="AB33" s="127">
        <v>3</v>
      </c>
      <c r="AC33" s="127">
        <v>2</v>
      </c>
      <c r="AD33" s="127">
        <v>1</v>
      </c>
      <c r="AE33" s="412"/>
      <c r="AF33" s="405"/>
      <c r="AG33" s="128" t="s">
        <v>52</v>
      </c>
      <c r="AH33" s="129" t="s">
        <v>54</v>
      </c>
      <c r="AI33" s="130" t="s">
        <v>53</v>
      </c>
      <c r="AJ33" s="321"/>
      <c r="AK33" s="399"/>
      <c r="AL33" s="126">
        <v>5</v>
      </c>
      <c r="AM33" s="127">
        <v>4</v>
      </c>
      <c r="AN33" s="127">
        <v>3</v>
      </c>
      <c r="AO33" s="127">
        <v>2</v>
      </c>
      <c r="AP33" s="127">
        <v>1</v>
      </c>
      <c r="AQ33" s="412"/>
      <c r="AR33" s="405"/>
      <c r="AS33" s="128" t="s">
        <v>52</v>
      </c>
      <c r="AT33" s="129" t="s">
        <v>54</v>
      </c>
      <c r="AU33" s="130" t="s">
        <v>53</v>
      </c>
      <c r="AV33" s="321"/>
      <c r="AW33" s="399"/>
      <c r="AX33" s="126">
        <v>5</v>
      </c>
      <c r="AY33" s="127">
        <v>4</v>
      </c>
      <c r="AZ33" s="127">
        <v>3</v>
      </c>
      <c r="BA33" s="127">
        <v>2</v>
      </c>
      <c r="BB33" s="127">
        <v>1</v>
      </c>
      <c r="BC33" s="412"/>
      <c r="BD33" s="405"/>
      <c r="BE33" s="128" t="s">
        <v>52</v>
      </c>
      <c r="BF33" s="129" t="s">
        <v>54</v>
      </c>
      <c r="BG33" s="130" t="s">
        <v>53</v>
      </c>
      <c r="BH33" s="321"/>
      <c r="BI33" s="399"/>
      <c r="BJ33" s="126">
        <v>5</v>
      </c>
      <c r="BK33" s="127">
        <v>4</v>
      </c>
      <c r="BL33" s="127">
        <v>3</v>
      </c>
      <c r="BM33" s="127">
        <v>2</v>
      </c>
      <c r="BN33" s="127">
        <v>1</v>
      </c>
      <c r="BO33" s="412"/>
      <c r="BP33" s="405"/>
      <c r="BQ33" s="128" t="s">
        <v>52</v>
      </c>
      <c r="BR33" s="129" t="s">
        <v>54</v>
      </c>
      <c r="BS33" s="130" t="s">
        <v>53</v>
      </c>
      <c r="BT33" s="321"/>
      <c r="BU33" s="399"/>
      <c r="BV33" s="126">
        <v>5</v>
      </c>
      <c r="BW33" s="127">
        <v>4</v>
      </c>
      <c r="BX33" s="127">
        <v>3</v>
      </c>
      <c r="BY33" s="127">
        <v>2</v>
      </c>
      <c r="BZ33" s="127">
        <v>1</v>
      </c>
      <c r="CA33" s="412"/>
      <c r="CB33" s="405"/>
      <c r="CC33" s="128" t="s">
        <v>52</v>
      </c>
      <c r="CD33" s="129" t="s">
        <v>54</v>
      </c>
      <c r="CE33" s="130" t="s">
        <v>53</v>
      </c>
      <c r="CF33" s="321"/>
      <c r="CG33" s="399"/>
      <c r="CH33" s="126">
        <v>5</v>
      </c>
      <c r="CI33" s="127">
        <v>4</v>
      </c>
      <c r="CJ33" s="127">
        <v>3</v>
      </c>
      <c r="CK33" s="127">
        <v>2</v>
      </c>
      <c r="CL33" s="127">
        <v>1</v>
      </c>
      <c r="CM33" s="412"/>
      <c r="CN33" s="405"/>
      <c r="CO33" s="128" t="s">
        <v>52</v>
      </c>
      <c r="CP33" s="129" t="s">
        <v>54</v>
      </c>
      <c r="CQ33" s="130" t="s">
        <v>53</v>
      </c>
    </row>
    <row r="34" spans="1:95">
      <c r="A34" s="182" t="s">
        <v>124</v>
      </c>
      <c r="B34" s="160"/>
      <c r="C34" s="161"/>
      <c r="D34" s="161"/>
      <c r="E34" s="161"/>
      <c r="F34" s="161"/>
      <c r="G34" s="161"/>
      <c r="H34" s="161"/>
      <c r="I34" s="183"/>
      <c r="J34" s="184"/>
      <c r="K34" s="185"/>
      <c r="M34" s="182" t="s">
        <v>124</v>
      </c>
      <c r="N34" s="160"/>
      <c r="O34" s="161"/>
      <c r="P34" s="161"/>
      <c r="Q34" s="161"/>
      <c r="R34" s="161"/>
      <c r="S34" s="161"/>
      <c r="T34" s="161"/>
      <c r="U34" s="183"/>
      <c r="V34" s="184"/>
      <c r="W34" s="185"/>
      <c r="X34" s="317"/>
      <c r="Y34" s="182" t="s">
        <v>124</v>
      </c>
      <c r="Z34" s="160"/>
      <c r="AA34" s="161"/>
      <c r="AB34" s="161"/>
      <c r="AC34" s="161"/>
      <c r="AD34" s="161"/>
      <c r="AE34" s="161"/>
      <c r="AF34" s="161"/>
      <c r="AG34" s="183"/>
      <c r="AH34" s="184"/>
      <c r="AI34" s="185"/>
      <c r="AJ34" s="317"/>
      <c r="AK34" s="182" t="s">
        <v>124</v>
      </c>
      <c r="AL34" s="160"/>
      <c r="AM34" s="161"/>
      <c r="AN34" s="161"/>
      <c r="AO34" s="161"/>
      <c r="AP34" s="161"/>
      <c r="AQ34" s="161"/>
      <c r="AR34" s="161"/>
      <c r="AS34" s="183"/>
      <c r="AT34" s="184"/>
      <c r="AU34" s="185"/>
      <c r="AV34" s="317"/>
      <c r="AW34" s="182" t="s">
        <v>124</v>
      </c>
      <c r="AX34" s="160"/>
      <c r="AY34" s="161"/>
      <c r="AZ34" s="161"/>
      <c r="BA34" s="161"/>
      <c r="BB34" s="161"/>
      <c r="BC34" s="161"/>
      <c r="BD34" s="161"/>
      <c r="BE34" s="183"/>
      <c r="BF34" s="184"/>
      <c r="BG34" s="185"/>
      <c r="BH34" s="317"/>
      <c r="BI34" s="182" t="s">
        <v>124</v>
      </c>
      <c r="BJ34" s="160"/>
      <c r="BK34" s="161"/>
      <c r="BL34" s="161"/>
      <c r="BM34" s="161"/>
      <c r="BN34" s="161"/>
      <c r="BO34" s="161"/>
      <c r="BP34" s="161"/>
      <c r="BQ34" s="183"/>
      <c r="BR34" s="184"/>
      <c r="BS34" s="185"/>
      <c r="BT34" s="317"/>
      <c r="BU34" s="182" t="s">
        <v>124</v>
      </c>
      <c r="BV34" s="160"/>
      <c r="BW34" s="161"/>
      <c r="BX34" s="161"/>
      <c r="BY34" s="161"/>
      <c r="BZ34" s="161"/>
      <c r="CA34" s="161"/>
      <c r="CB34" s="161"/>
      <c r="CC34" s="183"/>
      <c r="CD34" s="184"/>
      <c r="CE34" s="185"/>
      <c r="CF34" s="317"/>
      <c r="CG34" s="271" t="s">
        <v>124</v>
      </c>
      <c r="CH34" s="258"/>
      <c r="CI34" s="259"/>
      <c r="CJ34" s="259"/>
      <c r="CK34" s="259"/>
      <c r="CL34" s="259"/>
      <c r="CM34" s="259"/>
      <c r="CN34" s="259"/>
      <c r="CO34" s="259"/>
      <c r="CP34" s="278"/>
      <c r="CQ34" s="272"/>
    </row>
    <row r="35" spans="1:95" ht="56.25">
      <c r="A35" s="154" t="s">
        <v>87</v>
      </c>
      <c r="B35" s="146">
        <v>3</v>
      </c>
      <c r="C35" s="147">
        <v>5</v>
      </c>
      <c r="D35" s="147">
        <v>1</v>
      </c>
      <c r="E35" s="147">
        <v>0</v>
      </c>
      <c r="F35" s="147">
        <v>0</v>
      </c>
      <c r="G35" s="147">
        <v>0</v>
      </c>
      <c r="H35" s="147">
        <f>SUM(B35:G35)</f>
        <v>9</v>
      </c>
      <c r="I35" s="133"/>
      <c r="J35" s="134"/>
      <c r="K35" s="135"/>
      <c r="M35" s="154" t="s">
        <v>87</v>
      </c>
      <c r="N35" s="146">
        <v>2</v>
      </c>
      <c r="O35" s="147">
        <v>2</v>
      </c>
      <c r="P35" s="147">
        <v>0</v>
      </c>
      <c r="Q35" s="147">
        <v>0</v>
      </c>
      <c r="R35" s="147">
        <v>0</v>
      </c>
      <c r="S35" s="147">
        <v>0</v>
      </c>
      <c r="T35" s="147">
        <f>SUM(N35:S35)</f>
        <v>4</v>
      </c>
      <c r="U35" s="133"/>
      <c r="V35" s="134"/>
      <c r="W35" s="135"/>
      <c r="X35" s="317"/>
      <c r="Y35" s="154" t="s">
        <v>87</v>
      </c>
      <c r="Z35" s="146">
        <v>0</v>
      </c>
      <c r="AA35" s="147">
        <v>4</v>
      </c>
      <c r="AB35" s="147">
        <v>0</v>
      </c>
      <c r="AC35" s="147">
        <v>0</v>
      </c>
      <c r="AD35" s="147">
        <v>0</v>
      </c>
      <c r="AE35" s="147">
        <v>0</v>
      </c>
      <c r="AF35" s="147">
        <f>SUM(Z35:AE35)</f>
        <v>4</v>
      </c>
      <c r="AG35" s="133"/>
      <c r="AH35" s="134"/>
      <c r="AI35" s="135"/>
      <c r="AJ35" s="317"/>
      <c r="AK35" s="154" t="s">
        <v>87</v>
      </c>
      <c r="AL35" s="146">
        <v>2</v>
      </c>
      <c r="AM35" s="147">
        <v>2</v>
      </c>
      <c r="AN35" s="147">
        <v>0</v>
      </c>
      <c r="AO35" s="147">
        <v>0</v>
      </c>
      <c r="AP35" s="147">
        <v>0</v>
      </c>
      <c r="AQ35" s="147">
        <v>0</v>
      </c>
      <c r="AR35" s="147">
        <f>SUM(AL35:AQ35)</f>
        <v>4</v>
      </c>
      <c r="AS35" s="133"/>
      <c r="AT35" s="134"/>
      <c r="AU35" s="135"/>
      <c r="AV35" s="317"/>
      <c r="AW35" s="154" t="s">
        <v>87</v>
      </c>
      <c r="AX35" s="146">
        <v>2</v>
      </c>
      <c r="AY35" s="147">
        <v>4</v>
      </c>
      <c r="AZ35" s="147">
        <v>0</v>
      </c>
      <c r="BA35" s="147">
        <v>0</v>
      </c>
      <c r="BB35" s="147">
        <v>0</v>
      </c>
      <c r="BC35" s="147">
        <v>0</v>
      </c>
      <c r="BD35" s="147">
        <f>SUM(AX35:BC35)</f>
        <v>6</v>
      </c>
      <c r="BE35" s="133"/>
      <c r="BF35" s="134"/>
      <c r="BG35" s="135"/>
      <c r="BH35" s="317"/>
      <c r="BI35" s="154" t="s">
        <v>87</v>
      </c>
      <c r="BJ35" s="146">
        <v>5</v>
      </c>
      <c r="BK35" s="147">
        <v>9</v>
      </c>
      <c r="BL35" s="147">
        <v>0</v>
      </c>
      <c r="BM35" s="147">
        <v>0</v>
      </c>
      <c r="BN35" s="147">
        <v>0</v>
      </c>
      <c r="BO35" s="147">
        <v>0</v>
      </c>
      <c r="BP35" s="147">
        <f>SUM(BJ35:BO35)</f>
        <v>14</v>
      </c>
      <c r="BQ35" s="133"/>
      <c r="BR35" s="134"/>
      <c r="BS35" s="135"/>
      <c r="BT35" s="317"/>
      <c r="BU35" s="154" t="s">
        <v>87</v>
      </c>
      <c r="BV35" s="146">
        <v>1</v>
      </c>
      <c r="BW35" s="147">
        <v>1</v>
      </c>
      <c r="BX35" s="147">
        <v>0</v>
      </c>
      <c r="BY35" s="147">
        <v>0</v>
      </c>
      <c r="BZ35" s="147">
        <v>0</v>
      </c>
      <c r="CA35" s="147">
        <v>0</v>
      </c>
      <c r="CB35" s="147">
        <f>SUM(BV35:CA35)</f>
        <v>2</v>
      </c>
      <c r="CC35" s="133"/>
      <c r="CD35" s="134"/>
      <c r="CE35" s="135"/>
      <c r="CF35" s="317"/>
      <c r="CG35" s="265" t="s">
        <v>87</v>
      </c>
      <c r="CH35" s="262">
        <f>B35+N35+Z35+AL35+AX35+BJ35+BV35</f>
        <v>15</v>
      </c>
      <c r="CI35" s="263">
        <f t="shared" ref="CI35" si="50">C35+O35+AA35+AM35+AY35+BK35+BW35</f>
        <v>27</v>
      </c>
      <c r="CJ35" s="263">
        <f t="shared" ref="CJ35" si="51">D35+P35+AB35+AN35+AZ35+BL35+BX35</f>
        <v>1</v>
      </c>
      <c r="CK35" s="263">
        <f t="shared" ref="CK35" si="52">E35+Q35+AC35+AO35+BA35+BM35+BY35</f>
        <v>0</v>
      </c>
      <c r="CL35" s="263">
        <f t="shared" ref="CL35" si="53">F35+R35+AD35+AP35+BB35+BN35+BZ35</f>
        <v>0</v>
      </c>
      <c r="CM35" s="263">
        <f t="shared" ref="CM35" si="54">G35+S35+AE35+AQ35+BC35+BO35+CA35</f>
        <v>0</v>
      </c>
      <c r="CN35" s="263">
        <f>SUM(CH35:CM35)</f>
        <v>43</v>
      </c>
      <c r="CO35" s="273"/>
      <c r="CP35" s="279"/>
      <c r="CQ35" s="280"/>
    </row>
    <row r="36" spans="1:95" ht="42.75" customHeight="1" thickBot="1">
      <c r="A36" s="152" t="s">
        <v>48</v>
      </c>
      <c r="B36" s="155">
        <v>2</v>
      </c>
      <c r="C36" s="148">
        <v>5</v>
      </c>
      <c r="D36" s="148">
        <v>2</v>
      </c>
      <c r="E36" s="148">
        <v>0</v>
      </c>
      <c r="F36" s="148">
        <v>0</v>
      </c>
      <c r="G36" s="148">
        <v>0</v>
      </c>
      <c r="H36" s="148">
        <f>SUM(B36:G36)</f>
        <v>9</v>
      </c>
      <c r="I36" s="148"/>
      <c r="J36" s="149"/>
      <c r="K36" s="150"/>
      <c r="M36" s="152" t="s">
        <v>48</v>
      </c>
      <c r="N36" s="155">
        <v>1</v>
      </c>
      <c r="O36" s="148">
        <v>3</v>
      </c>
      <c r="P36" s="148">
        <v>0</v>
      </c>
      <c r="Q36" s="148">
        <v>0</v>
      </c>
      <c r="R36" s="148">
        <v>0</v>
      </c>
      <c r="S36" s="148">
        <v>0</v>
      </c>
      <c r="T36" s="148">
        <f>SUM(N36:S36)</f>
        <v>4</v>
      </c>
      <c r="U36" s="148"/>
      <c r="V36" s="149"/>
      <c r="W36" s="150"/>
      <c r="X36" s="317"/>
      <c r="Y36" s="152" t="s">
        <v>48</v>
      </c>
      <c r="Z36" s="155">
        <v>0</v>
      </c>
      <c r="AA36" s="148">
        <v>4</v>
      </c>
      <c r="AB36" s="148">
        <v>0</v>
      </c>
      <c r="AC36" s="148">
        <v>0</v>
      </c>
      <c r="AD36" s="148">
        <v>0</v>
      </c>
      <c r="AE36" s="148">
        <v>0</v>
      </c>
      <c r="AF36" s="148">
        <f>SUM(Z36:AE36)</f>
        <v>4</v>
      </c>
      <c r="AG36" s="148"/>
      <c r="AH36" s="149"/>
      <c r="AI36" s="150"/>
      <c r="AJ36" s="317"/>
      <c r="AK36" s="152" t="s">
        <v>48</v>
      </c>
      <c r="AL36" s="155">
        <v>1</v>
      </c>
      <c r="AM36" s="148">
        <v>3</v>
      </c>
      <c r="AN36" s="148">
        <v>0</v>
      </c>
      <c r="AO36" s="148">
        <v>0</v>
      </c>
      <c r="AP36" s="148">
        <v>0</v>
      </c>
      <c r="AQ36" s="148">
        <v>0</v>
      </c>
      <c r="AR36" s="148">
        <f>SUM(AL36:AQ36)</f>
        <v>4</v>
      </c>
      <c r="AS36" s="148"/>
      <c r="AT36" s="149"/>
      <c r="AU36" s="150"/>
      <c r="AV36" s="317"/>
      <c r="AW36" s="152" t="s">
        <v>48</v>
      </c>
      <c r="AX36" s="155">
        <v>2</v>
      </c>
      <c r="AY36" s="148">
        <v>4</v>
      </c>
      <c r="AZ36" s="148">
        <v>0</v>
      </c>
      <c r="BA36" s="148">
        <v>0</v>
      </c>
      <c r="BB36" s="148">
        <v>0</v>
      </c>
      <c r="BC36" s="148">
        <v>0</v>
      </c>
      <c r="BD36" s="148">
        <f>SUM(AX36:BC36)</f>
        <v>6</v>
      </c>
      <c r="BE36" s="148"/>
      <c r="BF36" s="149"/>
      <c r="BG36" s="150"/>
      <c r="BH36" s="317"/>
      <c r="BI36" s="152" t="s">
        <v>48</v>
      </c>
      <c r="BJ36" s="155">
        <v>5</v>
      </c>
      <c r="BK36" s="148">
        <v>9</v>
      </c>
      <c r="BL36" s="148">
        <v>0</v>
      </c>
      <c r="BM36" s="148">
        <v>0</v>
      </c>
      <c r="BN36" s="148">
        <v>0</v>
      </c>
      <c r="BO36" s="148">
        <v>0</v>
      </c>
      <c r="BP36" s="148">
        <f>SUM(BJ36:BO36)</f>
        <v>14</v>
      </c>
      <c r="BQ36" s="148"/>
      <c r="BR36" s="149"/>
      <c r="BS36" s="150"/>
      <c r="BT36" s="317"/>
      <c r="BU36" s="152" t="s">
        <v>48</v>
      </c>
      <c r="BV36" s="155">
        <v>1</v>
      </c>
      <c r="BW36" s="148">
        <v>1</v>
      </c>
      <c r="BX36" s="148">
        <v>0</v>
      </c>
      <c r="BY36" s="148">
        <v>0</v>
      </c>
      <c r="BZ36" s="148">
        <v>0</v>
      </c>
      <c r="CA36" s="148">
        <v>0</v>
      </c>
      <c r="CB36" s="148">
        <f>SUM(BV36:CA36)</f>
        <v>2</v>
      </c>
      <c r="CC36" s="148"/>
      <c r="CD36" s="149"/>
      <c r="CE36" s="150"/>
      <c r="CF36" s="317"/>
      <c r="CG36" s="275" t="s">
        <v>48</v>
      </c>
      <c r="CH36" s="262">
        <f>B36+N36+Z36+AL36+AX36+BJ36+BV36</f>
        <v>12</v>
      </c>
      <c r="CI36" s="263">
        <f t="shared" ref="CI36" si="55">C36+O36+AA36+AM36+AY36+BK36+BW36</f>
        <v>29</v>
      </c>
      <c r="CJ36" s="263">
        <f t="shared" ref="CJ36" si="56">D36+P36+AB36+AN36+AZ36+BL36+BX36</f>
        <v>2</v>
      </c>
      <c r="CK36" s="263">
        <f t="shared" ref="CK36" si="57">E36+Q36+AC36+AO36+BA36+BM36+BY36</f>
        <v>0</v>
      </c>
      <c r="CL36" s="263">
        <f t="shared" ref="CL36" si="58">F36+R36+AD36+AP36+BB36+BN36+BZ36</f>
        <v>0</v>
      </c>
      <c r="CM36" s="263">
        <f t="shared" ref="CM36" si="59">G36+S36+AE36+AQ36+BC36+BO36+CA36</f>
        <v>0</v>
      </c>
      <c r="CN36" s="269">
        <f>SUM(CH36:CM36)</f>
        <v>43</v>
      </c>
      <c r="CO36" s="276"/>
      <c r="CP36" s="281"/>
      <c r="CQ36" s="282"/>
    </row>
    <row r="37" spans="1:95" ht="24" thickBot="1">
      <c r="A37" s="179" t="s">
        <v>4</v>
      </c>
      <c r="B37" s="175">
        <f>SUM(B35:B36)</f>
        <v>5</v>
      </c>
      <c r="C37" s="156">
        <f t="shared" ref="C37:H37" si="60">SUM(C35:C36)</f>
        <v>10</v>
      </c>
      <c r="D37" s="156">
        <f t="shared" si="60"/>
        <v>3</v>
      </c>
      <c r="E37" s="156">
        <f t="shared" si="60"/>
        <v>0</v>
      </c>
      <c r="F37" s="156">
        <f t="shared" si="60"/>
        <v>0</v>
      </c>
      <c r="G37" s="156">
        <f t="shared" si="60"/>
        <v>0</v>
      </c>
      <c r="H37" s="156">
        <f t="shared" si="60"/>
        <v>18</v>
      </c>
      <c r="I37" s="181">
        <f>((B37*5)+(C37*4)+(D37*3)+(E37*2)+(F37*1))/(B37+C37+D37+E37+F37)</f>
        <v>4.1111111111111107</v>
      </c>
      <c r="J37" s="138" t="s">
        <v>100</v>
      </c>
      <c r="K37" s="139">
        <f>I37*100/5</f>
        <v>82.222222222222214</v>
      </c>
      <c r="M37" s="179" t="s">
        <v>4</v>
      </c>
      <c r="N37" s="175">
        <f>SUM(N35:N36)</f>
        <v>3</v>
      </c>
      <c r="O37" s="156">
        <f t="shared" ref="O37:T37" si="61">SUM(O35:O36)</f>
        <v>5</v>
      </c>
      <c r="P37" s="156">
        <f t="shared" si="61"/>
        <v>0</v>
      </c>
      <c r="Q37" s="156">
        <f t="shared" si="61"/>
        <v>0</v>
      </c>
      <c r="R37" s="156">
        <f t="shared" si="61"/>
        <v>0</v>
      </c>
      <c r="S37" s="156">
        <f t="shared" si="61"/>
        <v>0</v>
      </c>
      <c r="T37" s="156">
        <f t="shared" si="61"/>
        <v>8</v>
      </c>
      <c r="U37" s="181">
        <f>((N37*5)+(O37*4)+(P37*3)+(Q37*2)+(R37*1))/(N37+O37+P37+Q37+R37)</f>
        <v>4.375</v>
      </c>
      <c r="V37" s="138" t="s">
        <v>100</v>
      </c>
      <c r="W37" s="139">
        <f>U37*100/5</f>
        <v>87.5</v>
      </c>
      <c r="X37" s="323"/>
      <c r="Y37" s="179" t="s">
        <v>4</v>
      </c>
      <c r="Z37" s="175">
        <f>SUM(Z35:Z36)</f>
        <v>0</v>
      </c>
      <c r="AA37" s="156">
        <f t="shared" ref="AA37:AF37" si="62">SUM(AA35:AA36)</f>
        <v>8</v>
      </c>
      <c r="AB37" s="156">
        <f t="shared" si="62"/>
        <v>0</v>
      </c>
      <c r="AC37" s="156">
        <f t="shared" si="62"/>
        <v>0</v>
      </c>
      <c r="AD37" s="156">
        <f t="shared" si="62"/>
        <v>0</v>
      </c>
      <c r="AE37" s="156">
        <f t="shared" si="62"/>
        <v>0</v>
      </c>
      <c r="AF37" s="156">
        <f t="shared" si="62"/>
        <v>8</v>
      </c>
      <c r="AG37" s="181">
        <f>((Z37*5)+(AA37*4)+(AB37*3)+(AC37*2)+(AD37*1))/(Z37+AA37+AB37+AC37+AD37)</f>
        <v>4</v>
      </c>
      <c r="AH37" s="138" t="s">
        <v>100</v>
      </c>
      <c r="AI37" s="139">
        <f>AG37*100/5</f>
        <v>80</v>
      </c>
      <c r="AJ37" s="323"/>
      <c r="AK37" s="179" t="s">
        <v>4</v>
      </c>
      <c r="AL37" s="175">
        <f>SUM(AL35:AL36)</f>
        <v>3</v>
      </c>
      <c r="AM37" s="156">
        <f t="shared" ref="AM37:AR37" si="63">SUM(AM35:AM36)</f>
        <v>5</v>
      </c>
      <c r="AN37" s="156">
        <f t="shared" si="63"/>
        <v>0</v>
      </c>
      <c r="AO37" s="156">
        <f t="shared" si="63"/>
        <v>0</v>
      </c>
      <c r="AP37" s="156">
        <f t="shared" si="63"/>
        <v>0</v>
      </c>
      <c r="AQ37" s="156">
        <f t="shared" si="63"/>
        <v>0</v>
      </c>
      <c r="AR37" s="156">
        <f t="shared" si="63"/>
        <v>8</v>
      </c>
      <c r="AS37" s="181">
        <f>((AL37*5)+(AM37*4)+(AN37*3)+(AO37*2)+(AP37*1))/(AL37+AM37+AN37+AO37+AP37)</f>
        <v>4.375</v>
      </c>
      <c r="AT37" s="138" t="s">
        <v>100</v>
      </c>
      <c r="AU37" s="139">
        <f>AS37*100/5</f>
        <v>87.5</v>
      </c>
      <c r="AV37" s="323"/>
      <c r="AW37" s="179" t="s">
        <v>4</v>
      </c>
      <c r="AX37" s="175">
        <f>SUM(AX35:AX36)</f>
        <v>4</v>
      </c>
      <c r="AY37" s="156">
        <f t="shared" ref="AY37:BD37" si="64">SUM(AY35:AY36)</f>
        <v>8</v>
      </c>
      <c r="AZ37" s="156">
        <f t="shared" si="64"/>
        <v>0</v>
      </c>
      <c r="BA37" s="156">
        <f t="shared" si="64"/>
        <v>0</v>
      </c>
      <c r="BB37" s="156">
        <f t="shared" si="64"/>
        <v>0</v>
      </c>
      <c r="BC37" s="156">
        <f t="shared" si="64"/>
        <v>0</v>
      </c>
      <c r="BD37" s="156">
        <f t="shared" si="64"/>
        <v>12</v>
      </c>
      <c r="BE37" s="181">
        <f>((AX37*5)+(AY37*4)+(AZ37*3)+(BA37*2)+(BB37*1))/(AX37+AY37+AZ37+BA37+BB37)</f>
        <v>4.333333333333333</v>
      </c>
      <c r="BF37" s="138" t="s">
        <v>100</v>
      </c>
      <c r="BG37" s="139">
        <f>BE37*100/5</f>
        <v>86.666666666666657</v>
      </c>
      <c r="BH37" s="323"/>
      <c r="BI37" s="179" t="s">
        <v>4</v>
      </c>
      <c r="BJ37" s="175">
        <f>SUM(BJ35:BJ36)</f>
        <v>10</v>
      </c>
      <c r="BK37" s="156">
        <f t="shared" ref="BK37:BP37" si="65">SUM(BK35:BK36)</f>
        <v>18</v>
      </c>
      <c r="BL37" s="156">
        <f t="shared" si="65"/>
        <v>0</v>
      </c>
      <c r="BM37" s="156">
        <f t="shared" si="65"/>
        <v>0</v>
      </c>
      <c r="BN37" s="156">
        <f t="shared" si="65"/>
        <v>0</v>
      </c>
      <c r="BO37" s="156">
        <f t="shared" si="65"/>
        <v>0</v>
      </c>
      <c r="BP37" s="156">
        <f t="shared" si="65"/>
        <v>28</v>
      </c>
      <c r="BQ37" s="181">
        <f>((BJ37*5)+(BK37*4)+(BL37*3)+(BM37*2)+(BN37*1))/(BJ37+BK37+BL37+BM37+BN37)</f>
        <v>4.3571428571428568</v>
      </c>
      <c r="BR37" s="138" t="s">
        <v>100</v>
      </c>
      <c r="BS37" s="139">
        <f>BQ37*100/5</f>
        <v>87.142857142857139</v>
      </c>
      <c r="BT37" s="323"/>
      <c r="BU37" s="179" t="s">
        <v>4</v>
      </c>
      <c r="BV37" s="175">
        <f>SUM(BV35:BV36)</f>
        <v>2</v>
      </c>
      <c r="BW37" s="156">
        <f t="shared" ref="BW37:CB37" si="66">SUM(BW35:BW36)</f>
        <v>2</v>
      </c>
      <c r="BX37" s="156">
        <f t="shared" si="66"/>
        <v>0</v>
      </c>
      <c r="BY37" s="156">
        <f t="shared" si="66"/>
        <v>0</v>
      </c>
      <c r="BZ37" s="156">
        <f t="shared" si="66"/>
        <v>0</v>
      </c>
      <c r="CA37" s="156">
        <f t="shared" si="66"/>
        <v>0</v>
      </c>
      <c r="CB37" s="156">
        <f t="shared" si="66"/>
        <v>4</v>
      </c>
      <c r="CC37" s="181">
        <f>((BV37*5)+(BW37*4)+(BX37*3)+(BY37*2)+(BZ37*1))/(BV37+BW37+BX37+BY37+BZ37)</f>
        <v>4.5</v>
      </c>
      <c r="CD37" s="138" t="s">
        <v>100</v>
      </c>
      <c r="CE37" s="139">
        <f>CC37*100/5</f>
        <v>90</v>
      </c>
      <c r="CF37" s="323"/>
      <c r="CG37" s="179" t="s">
        <v>4</v>
      </c>
      <c r="CH37" s="177">
        <f t="shared" ref="CH37:CN37" si="67">SUM(CH35:CH36)</f>
        <v>27</v>
      </c>
      <c r="CI37" s="178">
        <f t="shared" si="67"/>
        <v>56</v>
      </c>
      <c r="CJ37" s="178">
        <f t="shared" si="67"/>
        <v>3</v>
      </c>
      <c r="CK37" s="178">
        <f t="shared" si="67"/>
        <v>0</v>
      </c>
      <c r="CL37" s="178">
        <f t="shared" si="67"/>
        <v>0</v>
      </c>
      <c r="CM37" s="178">
        <f t="shared" si="67"/>
        <v>0</v>
      </c>
      <c r="CN37" s="178">
        <f t="shared" si="67"/>
        <v>86</v>
      </c>
      <c r="CO37" s="176">
        <f>((CH37*5)+(CI37*4)+(CJ37*3)+(CK37*2)+(CL37*1))/(CH37+CI37+CJ37+CK37+CL37)</f>
        <v>4.2790697674418601</v>
      </c>
      <c r="CP37" s="138" t="s">
        <v>100</v>
      </c>
      <c r="CQ37" s="140">
        <f>CO37*100/5</f>
        <v>85.581395348837205</v>
      </c>
    </row>
    <row r="38" spans="1:95">
      <c r="A38" s="182" t="s">
        <v>125</v>
      </c>
      <c r="B38" s="195"/>
      <c r="C38" s="183"/>
      <c r="D38" s="183"/>
      <c r="E38" s="183"/>
      <c r="F38" s="183"/>
      <c r="G38" s="183"/>
      <c r="H38" s="183"/>
      <c r="I38" s="183"/>
      <c r="J38" s="196"/>
      <c r="K38" s="185"/>
      <c r="M38" s="182" t="s">
        <v>125</v>
      </c>
      <c r="N38" s="195"/>
      <c r="O38" s="183"/>
      <c r="P38" s="183"/>
      <c r="Q38" s="183"/>
      <c r="R38" s="183"/>
      <c r="S38" s="183"/>
      <c r="T38" s="183"/>
      <c r="U38" s="183"/>
      <c r="V38" s="196"/>
      <c r="W38" s="185"/>
      <c r="X38" s="317"/>
      <c r="Y38" s="182" t="s">
        <v>125</v>
      </c>
      <c r="Z38" s="195"/>
      <c r="AA38" s="183"/>
      <c r="AB38" s="183"/>
      <c r="AC38" s="183"/>
      <c r="AD38" s="183"/>
      <c r="AE38" s="183"/>
      <c r="AF38" s="183"/>
      <c r="AG38" s="183"/>
      <c r="AH38" s="196"/>
      <c r="AI38" s="185"/>
      <c r="AJ38" s="317"/>
      <c r="AK38" s="182" t="s">
        <v>125</v>
      </c>
      <c r="AL38" s="195"/>
      <c r="AM38" s="183"/>
      <c r="AN38" s="183"/>
      <c r="AO38" s="183"/>
      <c r="AP38" s="183"/>
      <c r="AQ38" s="183"/>
      <c r="AR38" s="183"/>
      <c r="AS38" s="183"/>
      <c r="AT38" s="196"/>
      <c r="AU38" s="185"/>
      <c r="AV38" s="317"/>
      <c r="AW38" s="182" t="s">
        <v>125</v>
      </c>
      <c r="AX38" s="195"/>
      <c r="AY38" s="183"/>
      <c r="AZ38" s="183"/>
      <c r="BA38" s="183"/>
      <c r="BB38" s="183"/>
      <c r="BC38" s="183"/>
      <c r="BD38" s="183"/>
      <c r="BE38" s="183"/>
      <c r="BF38" s="196"/>
      <c r="BG38" s="185"/>
      <c r="BH38" s="317"/>
      <c r="BI38" s="182" t="s">
        <v>125</v>
      </c>
      <c r="BJ38" s="195"/>
      <c r="BK38" s="183"/>
      <c r="BL38" s="183"/>
      <c r="BM38" s="183"/>
      <c r="BN38" s="183"/>
      <c r="BO38" s="183"/>
      <c r="BP38" s="183"/>
      <c r="BQ38" s="183"/>
      <c r="BR38" s="196"/>
      <c r="BS38" s="185"/>
      <c r="BT38" s="317"/>
      <c r="BU38" s="182" t="s">
        <v>125</v>
      </c>
      <c r="BV38" s="195"/>
      <c r="BW38" s="183"/>
      <c r="BX38" s="183"/>
      <c r="BY38" s="183"/>
      <c r="BZ38" s="183"/>
      <c r="CA38" s="183"/>
      <c r="CB38" s="183"/>
      <c r="CC38" s="183"/>
      <c r="CD38" s="196"/>
      <c r="CE38" s="185"/>
      <c r="CF38" s="317"/>
      <c r="CG38" s="271" t="s">
        <v>125</v>
      </c>
      <c r="CH38" s="258"/>
      <c r="CI38" s="259"/>
      <c r="CJ38" s="259"/>
      <c r="CK38" s="259"/>
      <c r="CL38" s="259"/>
      <c r="CM38" s="259"/>
      <c r="CN38" s="259"/>
      <c r="CO38" s="259"/>
      <c r="CP38" s="283"/>
      <c r="CQ38" s="272"/>
    </row>
    <row r="39" spans="1:95" ht="37.5">
      <c r="A39" s="154" t="s">
        <v>49</v>
      </c>
      <c r="B39" s="146">
        <v>6</v>
      </c>
      <c r="C39" s="147">
        <v>3</v>
      </c>
      <c r="D39" s="147">
        <v>0</v>
      </c>
      <c r="E39" s="147">
        <v>0</v>
      </c>
      <c r="F39" s="147">
        <v>0</v>
      </c>
      <c r="G39" s="147">
        <v>0</v>
      </c>
      <c r="H39" s="147">
        <f>SUM(B39:G39)</f>
        <v>9</v>
      </c>
      <c r="I39" s="133"/>
      <c r="J39" s="157"/>
      <c r="K39" s="135"/>
      <c r="M39" s="154" t="s">
        <v>49</v>
      </c>
      <c r="N39" s="146">
        <v>2</v>
      </c>
      <c r="O39" s="147">
        <v>2</v>
      </c>
      <c r="P39" s="147">
        <v>0</v>
      </c>
      <c r="Q39" s="147">
        <v>0</v>
      </c>
      <c r="R39" s="147">
        <v>0</v>
      </c>
      <c r="S39" s="147">
        <v>0</v>
      </c>
      <c r="T39" s="147">
        <f>SUM(N39:S39)</f>
        <v>4</v>
      </c>
      <c r="U39" s="133"/>
      <c r="V39" s="157"/>
      <c r="W39" s="135"/>
      <c r="X39" s="317"/>
      <c r="Y39" s="154" t="s">
        <v>49</v>
      </c>
      <c r="Z39" s="146">
        <v>2</v>
      </c>
      <c r="AA39" s="147">
        <v>2</v>
      </c>
      <c r="AB39" s="147">
        <v>0</v>
      </c>
      <c r="AC39" s="147">
        <v>0</v>
      </c>
      <c r="AD39" s="147">
        <v>0</v>
      </c>
      <c r="AE39" s="147">
        <v>0</v>
      </c>
      <c r="AF39" s="147">
        <f>SUM(Z39:AE39)</f>
        <v>4</v>
      </c>
      <c r="AG39" s="133"/>
      <c r="AH39" s="157"/>
      <c r="AI39" s="135"/>
      <c r="AJ39" s="317"/>
      <c r="AK39" s="154" t="s">
        <v>49</v>
      </c>
      <c r="AL39" s="146">
        <v>3</v>
      </c>
      <c r="AM39" s="147">
        <v>1</v>
      </c>
      <c r="AN39" s="147">
        <v>0</v>
      </c>
      <c r="AO39" s="147">
        <v>0</v>
      </c>
      <c r="AP39" s="147">
        <v>0</v>
      </c>
      <c r="AQ39" s="147">
        <v>0</v>
      </c>
      <c r="AR39" s="147">
        <f>SUM(AL39:AQ39)</f>
        <v>4</v>
      </c>
      <c r="AS39" s="133"/>
      <c r="AT39" s="157"/>
      <c r="AU39" s="135"/>
      <c r="AV39" s="317"/>
      <c r="AW39" s="154" t="s">
        <v>49</v>
      </c>
      <c r="AX39" s="146">
        <v>3</v>
      </c>
      <c r="AY39" s="147">
        <v>3</v>
      </c>
      <c r="AZ39" s="147">
        <v>0</v>
      </c>
      <c r="BA39" s="147">
        <v>0</v>
      </c>
      <c r="BB39" s="147">
        <v>0</v>
      </c>
      <c r="BC39" s="147">
        <v>0</v>
      </c>
      <c r="BD39" s="147">
        <f>SUM(AX39:BC39)</f>
        <v>6</v>
      </c>
      <c r="BE39" s="133"/>
      <c r="BF39" s="157"/>
      <c r="BG39" s="135"/>
      <c r="BH39" s="317"/>
      <c r="BI39" s="154" t="s">
        <v>49</v>
      </c>
      <c r="BJ39" s="146">
        <v>8</v>
      </c>
      <c r="BK39" s="147">
        <v>6</v>
      </c>
      <c r="BL39" s="147">
        <v>0</v>
      </c>
      <c r="BM39" s="147">
        <v>0</v>
      </c>
      <c r="BN39" s="147">
        <v>0</v>
      </c>
      <c r="BO39" s="147">
        <v>0</v>
      </c>
      <c r="BP39" s="147">
        <f>SUM(BJ39:BO39)</f>
        <v>14</v>
      </c>
      <c r="BQ39" s="133"/>
      <c r="BR39" s="157"/>
      <c r="BS39" s="135"/>
      <c r="BT39" s="317"/>
      <c r="BU39" s="154" t="s">
        <v>49</v>
      </c>
      <c r="BV39" s="146">
        <v>2</v>
      </c>
      <c r="BW39" s="147">
        <v>0</v>
      </c>
      <c r="BX39" s="147">
        <v>0</v>
      </c>
      <c r="BY39" s="147">
        <v>0</v>
      </c>
      <c r="BZ39" s="147">
        <v>0</v>
      </c>
      <c r="CA39" s="147">
        <v>0</v>
      </c>
      <c r="CB39" s="147">
        <f>SUM(BV39:CA39)</f>
        <v>2</v>
      </c>
      <c r="CC39" s="133"/>
      <c r="CD39" s="157"/>
      <c r="CE39" s="135"/>
      <c r="CF39" s="317"/>
      <c r="CG39" s="265" t="s">
        <v>49</v>
      </c>
      <c r="CH39" s="262">
        <f>B39+N39+Z39+AL39+AX39+BJ39+BV39</f>
        <v>26</v>
      </c>
      <c r="CI39" s="263">
        <f t="shared" ref="CI39" si="68">C39+O39+AA39+AM39+AY39+BK39+BW39</f>
        <v>17</v>
      </c>
      <c r="CJ39" s="263">
        <f t="shared" ref="CJ39" si="69">D39+P39+AB39+AN39+AZ39+BL39+BX39</f>
        <v>0</v>
      </c>
      <c r="CK39" s="263">
        <f t="shared" ref="CK39" si="70">E39+Q39+AC39+AO39+BA39+BM39+BY39</f>
        <v>0</v>
      </c>
      <c r="CL39" s="263">
        <f t="shared" ref="CL39" si="71">F39+R39+AD39+AP39+BB39+BN39+BZ39</f>
        <v>0</v>
      </c>
      <c r="CM39" s="263">
        <f t="shared" ref="CM39" si="72">G39+S39+AE39+AQ39+BC39+BO39+CA39</f>
        <v>0</v>
      </c>
      <c r="CN39" s="263">
        <f>SUM(CH39:CM39)</f>
        <v>43</v>
      </c>
      <c r="CO39" s="273"/>
      <c r="CP39" s="284"/>
      <c r="CQ39" s="280"/>
    </row>
    <row r="40" spans="1:95" ht="58.5" customHeight="1">
      <c r="A40" s="154" t="s">
        <v>126</v>
      </c>
      <c r="B40" s="146">
        <v>6</v>
      </c>
      <c r="C40" s="147">
        <v>3</v>
      </c>
      <c r="D40" s="147">
        <v>0</v>
      </c>
      <c r="E40" s="147">
        <v>0</v>
      </c>
      <c r="F40" s="147">
        <v>0</v>
      </c>
      <c r="G40" s="147">
        <v>0</v>
      </c>
      <c r="H40" s="147">
        <f>SUM(B40:G40)</f>
        <v>9</v>
      </c>
      <c r="I40" s="133"/>
      <c r="J40" s="157"/>
      <c r="K40" s="135"/>
      <c r="M40" s="154" t="s">
        <v>126</v>
      </c>
      <c r="N40" s="146">
        <v>2</v>
      </c>
      <c r="O40" s="147">
        <v>2</v>
      </c>
      <c r="P40" s="147">
        <v>0</v>
      </c>
      <c r="Q40" s="147">
        <v>0</v>
      </c>
      <c r="R40" s="147">
        <v>0</v>
      </c>
      <c r="S40" s="147">
        <v>0</v>
      </c>
      <c r="T40" s="147">
        <f>SUM(N40:S40)</f>
        <v>4</v>
      </c>
      <c r="U40" s="133"/>
      <c r="V40" s="157"/>
      <c r="W40" s="135"/>
      <c r="X40" s="317"/>
      <c r="Y40" s="154" t="s">
        <v>126</v>
      </c>
      <c r="Z40" s="146">
        <v>3</v>
      </c>
      <c r="AA40" s="147">
        <v>1</v>
      </c>
      <c r="AB40" s="147">
        <v>0</v>
      </c>
      <c r="AC40" s="147">
        <v>0</v>
      </c>
      <c r="AD40" s="147">
        <v>0</v>
      </c>
      <c r="AE40" s="147">
        <v>0</v>
      </c>
      <c r="AF40" s="147">
        <f>SUM(Z40:AE40)</f>
        <v>4</v>
      </c>
      <c r="AG40" s="133"/>
      <c r="AH40" s="157"/>
      <c r="AI40" s="135"/>
      <c r="AJ40" s="317"/>
      <c r="AK40" s="154" t="s">
        <v>126</v>
      </c>
      <c r="AL40" s="146">
        <v>3</v>
      </c>
      <c r="AM40" s="147">
        <v>1</v>
      </c>
      <c r="AN40" s="147">
        <v>0</v>
      </c>
      <c r="AO40" s="147">
        <v>0</v>
      </c>
      <c r="AP40" s="147">
        <v>0</v>
      </c>
      <c r="AQ40" s="147">
        <v>0</v>
      </c>
      <c r="AR40" s="147">
        <f>SUM(AL40:AQ40)</f>
        <v>4</v>
      </c>
      <c r="AS40" s="133"/>
      <c r="AT40" s="157"/>
      <c r="AU40" s="135"/>
      <c r="AV40" s="317"/>
      <c r="AW40" s="154" t="s">
        <v>126</v>
      </c>
      <c r="AX40" s="146">
        <v>4</v>
      </c>
      <c r="AY40" s="147">
        <v>2</v>
      </c>
      <c r="AZ40" s="147">
        <v>0</v>
      </c>
      <c r="BA40" s="147">
        <v>0</v>
      </c>
      <c r="BB40" s="147">
        <v>0</v>
      </c>
      <c r="BC40" s="147">
        <v>0</v>
      </c>
      <c r="BD40" s="147">
        <f>SUM(AX40:BC40)</f>
        <v>6</v>
      </c>
      <c r="BE40" s="133"/>
      <c r="BF40" s="157"/>
      <c r="BG40" s="135"/>
      <c r="BH40" s="317"/>
      <c r="BI40" s="154" t="s">
        <v>126</v>
      </c>
      <c r="BJ40" s="146">
        <v>8</v>
      </c>
      <c r="BK40" s="147">
        <v>6</v>
      </c>
      <c r="BL40" s="147">
        <v>0</v>
      </c>
      <c r="BM40" s="147">
        <v>0</v>
      </c>
      <c r="BN40" s="147">
        <v>0</v>
      </c>
      <c r="BO40" s="147">
        <v>0</v>
      </c>
      <c r="BP40" s="147">
        <f>SUM(BJ40:BO40)</f>
        <v>14</v>
      </c>
      <c r="BQ40" s="133"/>
      <c r="BR40" s="157"/>
      <c r="BS40" s="135"/>
      <c r="BT40" s="317"/>
      <c r="BU40" s="154" t="s">
        <v>126</v>
      </c>
      <c r="BV40" s="146">
        <v>2</v>
      </c>
      <c r="BW40" s="147">
        <v>0</v>
      </c>
      <c r="BX40" s="147">
        <v>0</v>
      </c>
      <c r="BY40" s="147">
        <v>0</v>
      </c>
      <c r="BZ40" s="147">
        <v>0</v>
      </c>
      <c r="CA40" s="147">
        <v>0</v>
      </c>
      <c r="CB40" s="147">
        <f>SUM(BV40:CA40)</f>
        <v>2</v>
      </c>
      <c r="CC40" s="133"/>
      <c r="CD40" s="157"/>
      <c r="CE40" s="135"/>
      <c r="CF40" s="317"/>
      <c r="CG40" s="265" t="s">
        <v>126</v>
      </c>
      <c r="CH40" s="262">
        <f t="shared" ref="CH40:CH42" si="73">B40+N40+Z40+AL40+AX40+BJ40+BV40</f>
        <v>28</v>
      </c>
      <c r="CI40" s="263">
        <f t="shared" ref="CI40:CI42" si="74">C40+O40+AA40+AM40+AY40+BK40+BW40</f>
        <v>15</v>
      </c>
      <c r="CJ40" s="263">
        <f t="shared" ref="CJ40:CJ42" si="75">D40+P40+AB40+AN40+AZ40+BL40+BX40</f>
        <v>0</v>
      </c>
      <c r="CK40" s="263">
        <f t="shared" ref="CK40:CK42" si="76">E40+Q40+AC40+AO40+BA40+BM40+BY40</f>
        <v>0</v>
      </c>
      <c r="CL40" s="263">
        <f t="shared" ref="CL40:CL42" si="77">F40+R40+AD40+AP40+BB40+BN40+BZ40</f>
        <v>0</v>
      </c>
      <c r="CM40" s="263">
        <f t="shared" ref="CM40:CM42" si="78">G40+S40+AE40+AQ40+BC40+BO40+CA40</f>
        <v>0</v>
      </c>
      <c r="CN40" s="263">
        <f>SUM(CH40:CM40)</f>
        <v>43</v>
      </c>
      <c r="CO40" s="273"/>
      <c r="CP40" s="284"/>
      <c r="CQ40" s="280"/>
    </row>
    <row r="41" spans="1:95" ht="21.75" customHeight="1">
      <c r="A41" s="136" t="s">
        <v>50</v>
      </c>
      <c r="B41" s="146">
        <v>4</v>
      </c>
      <c r="C41" s="147">
        <v>5</v>
      </c>
      <c r="D41" s="147">
        <v>0</v>
      </c>
      <c r="E41" s="147">
        <v>0</v>
      </c>
      <c r="F41" s="147">
        <v>0</v>
      </c>
      <c r="G41" s="147">
        <v>0</v>
      </c>
      <c r="H41" s="147">
        <f>SUM(B41:G41)</f>
        <v>9</v>
      </c>
      <c r="I41" s="133"/>
      <c r="J41" s="157"/>
      <c r="K41" s="135"/>
      <c r="M41" s="136" t="s">
        <v>50</v>
      </c>
      <c r="N41" s="146">
        <v>1</v>
      </c>
      <c r="O41" s="147">
        <v>3</v>
      </c>
      <c r="P41" s="147">
        <v>0</v>
      </c>
      <c r="Q41" s="147">
        <v>0</v>
      </c>
      <c r="R41" s="147">
        <v>0</v>
      </c>
      <c r="S41" s="147">
        <v>0</v>
      </c>
      <c r="T41" s="147">
        <f>SUM(N41:S41)</f>
        <v>4</v>
      </c>
      <c r="U41" s="133"/>
      <c r="V41" s="157"/>
      <c r="W41" s="135"/>
      <c r="X41" s="317"/>
      <c r="Y41" s="136" t="s">
        <v>50</v>
      </c>
      <c r="Z41" s="146">
        <v>3</v>
      </c>
      <c r="AA41" s="147">
        <v>1</v>
      </c>
      <c r="AB41" s="147">
        <v>0</v>
      </c>
      <c r="AC41" s="147">
        <v>0</v>
      </c>
      <c r="AD41" s="147">
        <v>0</v>
      </c>
      <c r="AE41" s="147">
        <v>0</v>
      </c>
      <c r="AF41" s="147">
        <f>SUM(Z41:AE41)</f>
        <v>4</v>
      </c>
      <c r="AG41" s="133"/>
      <c r="AH41" s="157"/>
      <c r="AI41" s="135"/>
      <c r="AJ41" s="317"/>
      <c r="AK41" s="136" t="s">
        <v>50</v>
      </c>
      <c r="AL41" s="146">
        <v>3</v>
      </c>
      <c r="AM41" s="147">
        <v>1</v>
      </c>
      <c r="AN41" s="147">
        <v>0</v>
      </c>
      <c r="AO41" s="147">
        <v>0</v>
      </c>
      <c r="AP41" s="147">
        <v>0</v>
      </c>
      <c r="AQ41" s="147">
        <v>0</v>
      </c>
      <c r="AR41" s="147">
        <f>SUM(AL41:AQ41)</f>
        <v>4</v>
      </c>
      <c r="AS41" s="133"/>
      <c r="AT41" s="157"/>
      <c r="AU41" s="135"/>
      <c r="AV41" s="317"/>
      <c r="AW41" s="136" t="s">
        <v>50</v>
      </c>
      <c r="AX41" s="146">
        <v>3</v>
      </c>
      <c r="AY41" s="147">
        <v>2</v>
      </c>
      <c r="AZ41" s="147">
        <v>1</v>
      </c>
      <c r="BA41" s="147">
        <v>0</v>
      </c>
      <c r="BB41" s="147">
        <v>0</v>
      </c>
      <c r="BC41" s="147">
        <v>0</v>
      </c>
      <c r="BD41" s="147">
        <f>SUM(AX41:BC41)</f>
        <v>6</v>
      </c>
      <c r="BE41" s="133"/>
      <c r="BF41" s="157"/>
      <c r="BG41" s="135"/>
      <c r="BH41" s="317"/>
      <c r="BI41" s="136" t="s">
        <v>50</v>
      </c>
      <c r="BJ41" s="146">
        <v>10</v>
      </c>
      <c r="BK41" s="147">
        <v>4</v>
      </c>
      <c r="BL41" s="147">
        <v>0</v>
      </c>
      <c r="BM41" s="147">
        <v>0</v>
      </c>
      <c r="BN41" s="147">
        <v>0</v>
      </c>
      <c r="BO41" s="147">
        <v>0</v>
      </c>
      <c r="BP41" s="147">
        <f>SUM(BJ41:BO41)</f>
        <v>14</v>
      </c>
      <c r="BQ41" s="133"/>
      <c r="BR41" s="157"/>
      <c r="BS41" s="135"/>
      <c r="BT41" s="317"/>
      <c r="BU41" s="136" t="s">
        <v>50</v>
      </c>
      <c r="BV41" s="146">
        <v>1</v>
      </c>
      <c r="BW41" s="147">
        <v>1</v>
      </c>
      <c r="BX41" s="147">
        <v>0</v>
      </c>
      <c r="BY41" s="147">
        <v>0</v>
      </c>
      <c r="BZ41" s="147">
        <v>0</v>
      </c>
      <c r="CA41" s="147">
        <v>0</v>
      </c>
      <c r="CB41" s="147">
        <f>SUM(BV41:CA41)</f>
        <v>2</v>
      </c>
      <c r="CC41" s="133"/>
      <c r="CD41" s="157"/>
      <c r="CE41" s="135"/>
      <c r="CF41" s="317"/>
      <c r="CG41" s="261" t="s">
        <v>50</v>
      </c>
      <c r="CH41" s="262">
        <f t="shared" si="73"/>
        <v>25</v>
      </c>
      <c r="CI41" s="263">
        <f t="shared" si="74"/>
        <v>17</v>
      </c>
      <c r="CJ41" s="263">
        <f t="shared" si="75"/>
        <v>1</v>
      </c>
      <c r="CK41" s="263">
        <f t="shared" si="76"/>
        <v>0</v>
      </c>
      <c r="CL41" s="263">
        <f t="shared" si="77"/>
        <v>0</v>
      </c>
      <c r="CM41" s="263">
        <f t="shared" si="78"/>
        <v>0</v>
      </c>
      <c r="CN41" s="263">
        <f>SUM(CH41:CM41)</f>
        <v>43</v>
      </c>
      <c r="CO41" s="273"/>
      <c r="CP41" s="284"/>
      <c r="CQ41" s="280"/>
    </row>
    <row r="42" spans="1:95" ht="25.5" customHeight="1" thickBot="1">
      <c r="A42" s="158" t="s">
        <v>51</v>
      </c>
      <c r="B42" s="155">
        <v>5</v>
      </c>
      <c r="C42" s="148">
        <v>3</v>
      </c>
      <c r="D42" s="148">
        <v>1</v>
      </c>
      <c r="E42" s="148">
        <v>0</v>
      </c>
      <c r="F42" s="148">
        <v>0</v>
      </c>
      <c r="G42" s="148">
        <v>0</v>
      </c>
      <c r="H42" s="147">
        <f>SUM(B42:G42)</f>
        <v>9</v>
      </c>
      <c r="I42" s="148"/>
      <c r="J42" s="159"/>
      <c r="K42" s="150"/>
      <c r="M42" s="158" t="s">
        <v>51</v>
      </c>
      <c r="N42" s="155">
        <v>1</v>
      </c>
      <c r="O42" s="148">
        <v>3</v>
      </c>
      <c r="P42" s="148">
        <v>0</v>
      </c>
      <c r="Q42" s="148">
        <v>0</v>
      </c>
      <c r="R42" s="148">
        <v>0</v>
      </c>
      <c r="S42" s="148">
        <v>0</v>
      </c>
      <c r="T42" s="147">
        <f>SUM(N42:S42)</f>
        <v>4</v>
      </c>
      <c r="U42" s="148"/>
      <c r="V42" s="159"/>
      <c r="W42" s="150"/>
      <c r="X42" s="317"/>
      <c r="Y42" s="158" t="s">
        <v>51</v>
      </c>
      <c r="Z42" s="155">
        <v>3</v>
      </c>
      <c r="AA42" s="148">
        <v>1</v>
      </c>
      <c r="AB42" s="148">
        <v>0</v>
      </c>
      <c r="AC42" s="148">
        <v>0</v>
      </c>
      <c r="AD42" s="148">
        <v>0</v>
      </c>
      <c r="AE42" s="148">
        <v>0</v>
      </c>
      <c r="AF42" s="147">
        <f>SUM(Z42:AE42)</f>
        <v>4</v>
      </c>
      <c r="AG42" s="148"/>
      <c r="AH42" s="159"/>
      <c r="AI42" s="150"/>
      <c r="AJ42" s="317"/>
      <c r="AK42" s="158" t="s">
        <v>51</v>
      </c>
      <c r="AL42" s="155">
        <v>2</v>
      </c>
      <c r="AM42" s="148">
        <v>2</v>
      </c>
      <c r="AN42" s="148">
        <v>0</v>
      </c>
      <c r="AO42" s="148">
        <v>0</v>
      </c>
      <c r="AP42" s="148">
        <v>0</v>
      </c>
      <c r="AQ42" s="148">
        <v>0</v>
      </c>
      <c r="AR42" s="147">
        <f>SUM(AL42:AQ42)</f>
        <v>4</v>
      </c>
      <c r="AS42" s="148"/>
      <c r="AT42" s="159"/>
      <c r="AU42" s="150"/>
      <c r="AV42" s="317"/>
      <c r="AW42" s="158" t="s">
        <v>51</v>
      </c>
      <c r="AX42" s="155">
        <v>3</v>
      </c>
      <c r="AY42" s="148">
        <v>3</v>
      </c>
      <c r="AZ42" s="148">
        <v>0</v>
      </c>
      <c r="BA42" s="148">
        <v>0</v>
      </c>
      <c r="BB42" s="148">
        <v>0</v>
      </c>
      <c r="BC42" s="148">
        <v>0</v>
      </c>
      <c r="BD42" s="147">
        <f>SUM(AX42:BC42)</f>
        <v>6</v>
      </c>
      <c r="BE42" s="148"/>
      <c r="BF42" s="159"/>
      <c r="BG42" s="150"/>
      <c r="BH42" s="317"/>
      <c r="BI42" s="158" t="s">
        <v>51</v>
      </c>
      <c r="BJ42" s="155">
        <v>11</v>
      </c>
      <c r="BK42" s="148">
        <v>3</v>
      </c>
      <c r="BL42" s="148">
        <v>0</v>
      </c>
      <c r="BM42" s="148">
        <v>0</v>
      </c>
      <c r="BN42" s="148">
        <v>0</v>
      </c>
      <c r="BO42" s="148">
        <v>0</v>
      </c>
      <c r="BP42" s="147">
        <f>SUM(BJ42:BO42)</f>
        <v>14</v>
      </c>
      <c r="BQ42" s="148"/>
      <c r="BR42" s="159"/>
      <c r="BS42" s="150"/>
      <c r="BT42" s="317"/>
      <c r="BU42" s="158" t="s">
        <v>51</v>
      </c>
      <c r="BV42" s="155">
        <v>1</v>
      </c>
      <c r="BW42" s="148">
        <v>1</v>
      </c>
      <c r="BX42" s="148">
        <v>0</v>
      </c>
      <c r="BY42" s="148">
        <v>0</v>
      </c>
      <c r="BZ42" s="148">
        <v>0</v>
      </c>
      <c r="CA42" s="148">
        <v>0</v>
      </c>
      <c r="CB42" s="147">
        <f>SUM(BV42:CA42)</f>
        <v>2</v>
      </c>
      <c r="CC42" s="148"/>
      <c r="CD42" s="159"/>
      <c r="CE42" s="150"/>
      <c r="CF42" s="317"/>
      <c r="CG42" s="285" t="s">
        <v>51</v>
      </c>
      <c r="CH42" s="262">
        <f t="shared" si="73"/>
        <v>26</v>
      </c>
      <c r="CI42" s="263">
        <f t="shared" si="74"/>
        <v>16</v>
      </c>
      <c r="CJ42" s="263">
        <f t="shared" si="75"/>
        <v>1</v>
      </c>
      <c r="CK42" s="263">
        <f t="shared" si="76"/>
        <v>0</v>
      </c>
      <c r="CL42" s="263">
        <f t="shared" si="77"/>
        <v>0</v>
      </c>
      <c r="CM42" s="263">
        <f t="shared" si="78"/>
        <v>0</v>
      </c>
      <c r="CN42" s="269">
        <f>SUM(CH42:CM42)</f>
        <v>43</v>
      </c>
      <c r="CO42" s="276"/>
      <c r="CP42" s="286"/>
      <c r="CQ42" s="282"/>
    </row>
    <row r="43" spans="1:95" ht="23.25" customHeight="1" thickBot="1">
      <c r="A43" s="179" t="s">
        <v>4</v>
      </c>
      <c r="B43" s="175">
        <f t="shared" ref="B43:H43" si="79">SUM(B39:B42)</f>
        <v>21</v>
      </c>
      <c r="C43" s="156">
        <f t="shared" si="79"/>
        <v>14</v>
      </c>
      <c r="D43" s="156">
        <f t="shared" si="79"/>
        <v>1</v>
      </c>
      <c r="E43" s="156">
        <f t="shared" si="79"/>
        <v>0</v>
      </c>
      <c r="F43" s="156">
        <f t="shared" si="79"/>
        <v>0</v>
      </c>
      <c r="G43" s="156">
        <f t="shared" si="79"/>
        <v>0</v>
      </c>
      <c r="H43" s="156">
        <f t="shared" si="79"/>
        <v>36</v>
      </c>
      <c r="I43" s="176">
        <f>((B43*5)+(C43*4)+(D43*3)+(E43*2)+(F43*1))/(B43+C43+D43+E43+F43)</f>
        <v>4.5555555555555554</v>
      </c>
      <c r="J43" s="138" t="s">
        <v>100</v>
      </c>
      <c r="K43" s="140">
        <f>I43*100/5</f>
        <v>91.111111111111114</v>
      </c>
      <c r="M43" s="179" t="s">
        <v>4</v>
      </c>
      <c r="N43" s="175">
        <f t="shared" ref="N43:T43" si="80">SUM(N39:N42)</f>
        <v>6</v>
      </c>
      <c r="O43" s="156">
        <f t="shared" si="80"/>
        <v>10</v>
      </c>
      <c r="P43" s="156">
        <f t="shared" si="80"/>
        <v>0</v>
      </c>
      <c r="Q43" s="156">
        <f t="shared" si="80"/>
        <v>0</v>
      </c>
      <c r="R43" s="156">
        <f t="shared" si="80"/>
        <v>0</v>
      </c>
      <c r="S43" s="156">
        <f t="shared" si="80"/>
        <v>0</v>
      </c>
      <c r="T43" s="156">
        <f t="shared" si="80"/>
        <v>16</v>
      </c>
      <c r="U43" s="176">
        <f>((N43*5)+(O43*4)+(P43*3)+(Q43*2)+(R43*1))/(N43+O43+P43+Q43+R43)</f>
        <v>4.375</v>
      </c>
      <c r="V43" s="138" t="s">
        <v>100</v>
      </c>
      <c r="W43" s="140">
        <f>U43*100/5</f>
        <v>87.5</v>
      </c>
      <c r="X43" s="325"/>
      <c r="Y43" s="179" t="s">
        <v>4</v>
      </c>
      <c r="Z43" s="175">
        <f t="shared" ref="Z43:AF43" si="81">SUM(Z39:Z42)</f>
        <v>11</v>
      </c>
      <c r="AA43" s="156">
        <f t="shared" si="81"/>
        <v>5</v>
      </c>
      <c r="AB43" s="156">
        <f t="shared" si="81"/>
        <v>0</v>
      </c>
      <c r="AC43" s="156">
        <f t="shared" si="81"/>
        <v>0</v>
      </c>
      <c r="AD43" s="156">
        <f t="shared" si="81"/>
        <v>0</v>
      </c>
      <c r="AE43" s="156">
        <f t="shared" si="81"/>
        <v>0</v>
      </c>
      <c r="AF43" s="156">
        <f t="shared" si="81"/>
        <v>16</v>
      </c>
      <c r="AG43" s="176">
        <f>((Z43*5)+(AA43*4)+(AB43*3)+(AC43*2)+(AD43*1))/(Z43+AA43+AB43+AC43+AD43)</f>
        <v>4.6875</v>
      </c>
      <c r="AH43" s="138" t="s">
        <v>100</v>
      </c>
      <c r="AI43" s="140">
        <f>AG43*100/5</f>
        <v>93.75</v>
      </c>
      <c r="AJ43" s="325"/>
      <c r="AK43" s="179" t="s">
        <v>4</v>
      </c>
      <c r="AL43" s="175">
        <f t="shared" ref="AL43:AR43" si="82">SUM(AL39:AL42)</f>
        <v>11</v>
      </c>
      <c r="AM43" s="156">
        <f t="shared" si="82"/>
        <v>5</v>
      </c>
      <c r="AN43" s="156">
        <f t="shared" si="82"/>
        <v>0</v>
      </c>
      <c r="AO43" s="156">
        <f t="shared" si="82"/>
        <v>0</v>
      </c>
      <c r="AP43" s="156">
        <f t="shared" si="82"/>
        <v>0</v>
      </c>
      <c r="AQ43" s="156">
        <f t="shared" si="82"/>
        <v>0</v>
      </c>
      <c r="AR43" s="156">
        <f t="shared" si="82"/>
        <v>16</v>
      </c>
      <c r="AS43" s="176">
        <f>((AL43*5)+(AM43*4)+(AN43*3)+(AO43*2)+(AP43*1))/(AL43+AM43+AN43+AO43+AP43)</f>
        <v>4.6875</v>
      </c>
      <c r="AT43" s="138" t="s">
        <v>100</v>
      </c>
      <c r="AU43" s="140">
        <f>AS43*100/5</f>
        <v>93.75</v>
      </c>
      <c r="AV43" s="325"/>
      <c r="AW43" s="179" t="s">
        <v>4</v>
      </c>
      <c r="AX43" s="175">
        <f t="shared" ref="AX43:BD43" si="83">SUM(AX39:AX42)</f>
        <v>13</v>
      </c>
      <c r="AY43" s="156">
        <f t="shared" si="83"/>
        <v>10</v>
      </c>
      <c r="AZ43" s="156">
        <f t="shared" si="83"/>
        <v>1</v>
      </c>
      <c r="BA43" s="156">
        <f t="shared" si="83"/>
        <v>0</v>
      </c>
      <c r="BB43" s="156">
        <f t="shared" si="83"/>
        <v>0</v>
      </c>
      <c r="BC43" s="156">
        <f t="shared" si="83"/>
        <v>0</v>
      </c>
      <c r="BD43" s="156">
        <f t="shared" si="83"/>
        <v>24</v>
      </c>
      <c r="BE43" s="176">
        <f>((AX43*5)+(AY43*4)+(AZ43*3)+(BA43*2)+(BB43*1))/(AX43+AY43+AZ43+BA43+BB43)</f>
        <v>4.5</v>
      </c>
      <c r="BF43" s="138" t="s">
        <v>100</v>
      </c>
      <c r="BG43" s="140">
        <f>BE43*100/5</f>
        <v>90</v>
      </c>
      <c r="BH43" s="325"/>
      <c r="BI43" s="179" t="s">
        <v>4</v>
      </c>
      <c r="BJ43" s="175">
        <f t="shared" ref="BJ43:BP43" si="84">SUM(BJ39:BJ42)</f>
        <v>37</v>
      </c>
      <c r="BK43" s="156">
        <f t="shared" si="84"/>
        <v>19</v>
      </c>
      <c r="BL43" s="156">
        <f t="shared" si="84"/>
        <v>0</v>
      </c>
      <c r="BM43" s="156">
        <f t="shared" si="84"/>
        <v>0</v>
      </c>
      <c r="BN43" s="156">
        <f t="shared" si="84"/>
        <v>0</v>
      </c>
      <c r="BO43" s="156">
        <f t="shared" si="84"/>
        <v>0</v>
      </c>
      <c r="BP43" s="156">
        <f t="shared" si="84"/>
        <v>56</v>
      </c>
      <c r="BQ43" s="176">
        <f>((BJ43*5)+(BK43*4)+(BL43*3)+(BM43*2)+(BN43*1))/(BJ43+BK43+BL43+BM43+BN43)</f>
        <v>4.6607142857142856</v>
      </c>
      <c r="BR43" s="138" t="s">
        <v>100</v>
      </c>
      <c r="BS43" s="140">
        <f>BQ43*100/5</f>
        <v>93.214285714285708</v>
      </c>
      <c r="BT43" s="325"/>
      <c r="BU43" s="179" t="s">
        <v>4</v>
      </c>
      <c r="BV43" s="175">
        <f t="shared" ref="BV43:CB43" si="85">SUM(BV39:BV42)</f>
        <v>6</v>
      </c>
      <c r="BW43" s="156">
        <f t="shared" si="85"/>
        <v>2</v>
      </c>
      <c r="BX43" s="156">
        <f t="shared" si="85"/>
        <v>0</v>
      </c>
      <c r="BY43" s="156">
        <f t="shared" si="85"/>
        <v>0</v>
      </c>
      <c r="BZ43" s="156">
        <f t="shared" si="85"/>
        <v>0</v>
      </c>
      <c r="CA43" s="156">
        <f t="shared" si="85"/>
        <v>0</v>
      </c>
      <c r="CB43" s="156">
        <f t="shared" si="85"/>
        <v>8</v>
      </c>
      <c r="CC43" s="176">
        <f>((BV43*5)+(BW43*4)+(BX43*3)+(BY43*2)+(BZ43*1))/(BV43+BW43+BX43+BY43+BZ43)</f>
        <v>4.75</v>
      </c>
      <c r="CD43" s="138" t="s">
        <v>100</v>
      </c>
      <c r="CE43" s="140">
        <f>CC43*100/5</f>
        <v>95</v>
      </c>
      <c r="CF43" s="325"/>
      <c r="CG43" s="179" t="s">
        <v>4</v>
      </c>
      <c r="CH43" s="177">
        <f t="shared" ref="CH43:CN43" si="86">SUM(CH39:CH42)</f>
        <v>105</v>
      </c>
      <c r="CI43" s="178">
        <f t="shared" si="86"/>
        <v>65</v>
      </c>
      <c r="CJ43" s="178">
        <f t="shared" si="86"/>
        <v>2</v>
      </c>
      <c r="CK43" s="178">
        <f t="shared" si="86"/>
        <v>0</v>
      </c>
      <c r="CL43" s="178">
        <f t="shared" si="86"/>
        <v>0</v>
      </c>
      <c r="CM43" s="178">
        <f t="shared" si="86"/>
        <v>0</v>
      </c>
      <c r="CN43" s="178">
        <f t="shared" si="86"/>
        <v>172</v>
      </c>
      <c r="CO43" s="176">
        <f>((CH43*5)+(CI43*4)+(CJ43*3)+(CK43*2)+(CL43*1))/(CH43+CI43+CJ43+CK43+CL43)</f>
        <v>4.5988372093023253</v>
      </c>
      <c r="CP43" s="138" t="s">
        <v>118</v>
      </c>
      <c r="CQ43" s="140">
        <f>CO43*100/5</f>
        <v>91.976744186046503</v>
      </c>
    </row>
    <row r="45" spans="1:95" ht="22.5" thickBot="1">
      <c r="A45" s="124" t="s">
        <v>40</v>
      </c>
      <c r="M45" s="124" t="s">
        <v>40</v>
      </c>
      <c r="Y45" s="124" t="s">
        <v>40</v>
      </c>
      <c r="AK45" s="124" t="s">
        <v>40</v>
      </c>
      <c r="AW45" s="124" t="s">
        <v>40</v>
      </c>
      <c r="BI45" s="124" t="s">
        <v>40</v>
      </c>
      <c r="BU45" s="124" t="s">
        <v>40</v>
      </c>
      <c r="CG45" s="124" t="s">
        <v>40</v>
      </c>
    </row>
    <row r="46" spans="1:95" ht="25.5" customHeight="1" thickBot="1">
      <c r="A46" s="398" t="s">
        <v>6</v>
      </c>
      <c r="B46" s="408" t="s">
        <v>1</v>
      </c>
      <c r="C46" s="409"/>
      <c r="D46" s="409"/>
      <c r="E46" s="409"/>
      <c r="F46" s="410"/>
      <c r="G46" s="411" t="s">
        <v>3</v>
      </c>
      <c r="H46" s="404" t="s">
        <v>2</v>
      </c>
      <c r="I46" s="395" t="s">
        <v>5</v>
      </c>
      <c r="J46" s="396"/>
      <c r="K46" s="397"/>
      <c r="M46" s="398" t="s">
        <v>6</v>
      </c>
      <c r="N46" s="400" t="s">
        <v>1</v>
      </c>
      <c r="O46" s="401"/>
      <c r="P46" s="401"/>
      <c r="Q46" s="401"/>
      <c r="R46" s="401"/>
      <c r="S46" s="411" t="s">
        <v>3</v>
      </c>
      <c r="T46" s="404" t="s">
        <v>2</v>
      </c>
      <c r="U46" s="406" t="s">
        <v>5</v>
      </c>
      <c r="V46" s="406"/>
      <c r="W46" s="407"/>
      <c r="X46" s="320"/>
      <c r="Y46" s="398" t="s">
        <v>6</v>
      </c>
      <c r="Z46" s="400" t="s">
        <v>1</v>
      </c>
      <c r="AA46" s="401"/>
      <c r="AB46" s="401"/>
      <c r="AC46" s="401"/>
      <c r="AD46" s="401"/>
      <c r="AE46" s="411" t="s">
        <v>3</v>
      </c>
      <c r="AF46" s="404" t="s">
        <v>2</v>
      </c>
      <c r="AG46" s="406" t="s">
        <v>5</v>
      </c>
      <c r="AH46" s="406"/>
      <c r="AI46" s="407"/>
      <c r="AJ46" s="320"/>
      <c r="AK46" s="398" t="s">
        <v>6</v>
      </c>
      <c r="AL46" s="400" t="s">
        <v>1</v>
      </c>
      <c r="AM46" s="401"/>
      <c r="AN46" s="401"/>
      <c r="AO46" s="401"/>
      <c r="AP46" s="401"/>
      <c r="AQ46" s="411" t="s">
        <v>3</v>
      </c>
      <c r="AR46" s="404" t="s">
        <v>2</v>
      </c>
      <c r="AS46" s="406" t="s">
        <v>5</v>
      </c>
      <c r="AT46" s="406"/>
      <c r="AU46" s="407"/>
      <c r="AV46" s="320"/>
      <c r="AW46" s="398" t="s">
        <v>6</v>
      </c>
      <c r="AX46" s="400" t="s">
        <v>1</v>
      </c>
      <c r="AY46" s="401"/>
      <c r="AZ46" s="401"/>
      <c r="BA46" s="401"/>
      <c r="BB46" s="401"/>
      <c r="BC46" s="411" t="s">
        <v>3</v>
      </c>
      <c r="BD46" s="404" t="s">
        <v>2</v>
      </c>
      <c r="BE46" s="406" t="s">
        <v>5</v>
      </c>
      <c r="BF46" s="406"/>
      <c r="BG46" s="407"/>
      <c r="BH46" s="320"/>
      <c r="BI46" s="398" t="s">
        <v>6</v>
      </c>
      <c r="BJ46" s="400" t="s">
        <v>1</v>
      </c>
      <c r="BK46" s="401"/>
      <c r="BL46" s="401"/>
      <c r="BM46" s="401"/>
      <c r="BN46" s="401"/>
      <c r="BO46" s="411" t="s">
        <v>3</v>
      </c>
      <c r="BP46" s="404" t="s">
        <v>2</v>
      </c>
      <c r="BQ46" s="406" t="s">
        <v>5</v>
      </c>
      <c r="BR46" s="406"/>
      <c r="BS46" s="407"/>
      <c r="BT46" s="320"/>
      <c r="BU46" s="398" t="s">
        <v>6</v>
      </c>
      <c r="BV46" s="400" t="s">
        <v>1</v>
      </c>
      <c r="BW46" s="401"/>
      <c r="BX46" s="401"/>
      <c r="BY46" s="401"/>
      <c r="BZ46" s="401"/>
      <c r="CA46" s="411" t="s">
        <v>3</v>
      </c>
      <c r="CB46" s="404" t="s">
        <v>2</v>
      </c>
      <c r="CC46" s="406" t="s">
        <v>5</v>
      </c>
      <c r="CD46" s="406"/>
      <c r="CE46" s="407"/>
      <c r="CF46" s="320"/>
      <c r="CG46" s="398" t="s">
        <v>6</v>
      </c>
      <c r="CH46" s="400" t="s">
        <v>1</v>
      </c>
      <c r="CI46" s="401"/>
      <c r="CJ46" s="401"/>
      <c r="CK46" s="401"/>
      <c r="CL46" s="401"/>
      <c r="CM46" s="402" t="s">
        <v>3</v>
      </c>
      <c r="CN46" s="404" t="s">
        <v>2</v>
      </c>
      <c r="CO46" s="406" t="s">
        <v>5</v>
      </c>
      <c r="CP46" s="406"/>
      <c r="CQ46" s="407"/>
    </row>
    <row r="47" spans="1:95" ht="25.5" customHeight="1" thickBot="1">
      <c r="A47" s="399"/>
      <c r="B47" s="126">
        <v>5</v>
      </c>
      <c r="C47" s="127">
        <v>4</v>
      </c>
      <c r="D47" s="127">
        <v>3</v>
      </c>
      <c r="E47" s="127">
        <v>2</v>
      </c>
      <c r="F47" s="127">
        <v>1</v>
      </c>
      <c r="G47" s="412"/>
      <c r="H47" s="405"/>
      <c r="I47" s="128" t="s">
        <v>52</v>
      </c>
      <c r="J47" s="206" t="s">
        <v>54</v>
      </c>
      <c r="K47" s="130" t="s">
        <v>53</v>
      </c>
      <c r="M47" s="399"/>
      <c r="N47" s="126">
        <v>5</v>
      </c>
      <c r="O47" s="127">
        <v>4</v>
      </c>
      <c r="P47" s="127">
        <v>3</v>
      </c>
      <c r="Q47" s="127">
        <v>2</v>
      </c>
      <c r="R47" s="127">
        <v>1</v>
      </c>
      <c r="S47" s="412"/>
      <c r="T47" s="405"/>
      <c r="U47" s="128" t="s">
        <v>52</v>
      </c>
      <c r="V47" s="216" t="s">
        <v>54</v>
      </c>
      <c r="W47" s="130" t="s">
        <v>53</v>
      </c>
      <c r="X47" s="321"/>
      <c r="Y47" s="399"/>
      <c r="Z47" s="126">
        <v>5</v>
      </c>
      <c r="AA47" s="127">
        <v>4</v>
      </c>
      <c r="AB47" s="127">
        <v>3</v>
      </c>
      <c r="AC47" s="127">
        <v>2</v>
      </c>
      <c r="AD47" s="127">
        <v>1</v>
      </c>
      <c r="AE47" s="412"/>
      <c r="AF47" s="405"/>
      <c r="AG47" s="128" t="s">
        <v>52</v>
      </c>
      <c r="AH47" s="216" t="s">
        <v>54</v>
      </c>
      <c r="AI47" s="130" t="s">
        <v>53</v>
      </c>
      <c r="AJ47" s="321"/>
      <c r="AK47" s="399"/>
      <c r="AL47" s="126">
        <v>5</v>
      </c>
      <c r="AM47" s="127">
        <v>4</v>
      </c>
      <c r="AN47" s="127">
        <v>3</v>
      </c>
      <c r="AO47" s="127">
        <v>2</v>
      </c>
      <c r="AP47" s="127">
        <v>1</v>
      </c>
      <c r="AQ47" s="412"/>
      <c r="AR47" s="405"/>
      <c r="AS47" s="128" t="s">
        <v>52</v>
      </c>
      <c r="AT47" s="216" t="s">
        <v>54</v>
      </c>
      <c r="AU47" s="130" t="s">
        <v>53</v>
      </c>
      <c r="AV47" s="321"/>
      <c r="AW47" s="399"/>
      <c r="AX47" s="126">
        <v>5</v>
      </c>
      <c r="AY47" s="127">
        <v>4</v>
      </c>
      <c r="AZ47" s="127">
        <v>3</v>
      </c>
      <c r="BA47" s="127">
        <v>2</v>
      </c>
      <c r="BB47" s="127">
        <v>1</v>
      </c>
      <c r="BC47" s="412"/>
      <c r="BD47" s="405"/>
      <c r="BE47" s="128" t="s">
        <v>52</v>
      </c>
      <c r="BF47" s="216" t="s">
        <v>54</v>
      </c>
      <c r="BG47" s="130" t="s">
        <v>53</v>
      </c>
      <c r="BH47" s="321"/>
      <c r="BI47" s="399"/>
      <c r="BJ47" s="126">
        <v>5</v>
      </c>
      <c r="BK47" s="127">
        <v>4</v>
      </c>
      <c r="BL47" s="127">
        <v>3</v>
      </c>
      <c r="BM47" s="127">
        <v>2</v>
      </c>
      <c r="BN47" s="127">
        <v>1</v>
      </c>
      <c r="BO47" s="412"/>
      <c r="BP47" s="405"/>
      <c r="BQ47" s="128" t="s">
        <v>52</v>
      </c>
      <c r="BR47" s="216" t="s">
        <v>54</v>
      </c>
      <c r="BS47" s="130" t="s">
        <v>53</v>
      </c>
      <c r="BT47" s="321"/>
      <c r="BU47" s="399"/>
      <c r="BV47" s="126">
        <v>5</v>
      </c>
      <c r="BW47" s="127">
        <v>4</v>
      </c>
      <c r="BX47" s="127">
        <v>3</v>
      </c>
      <c r="BY47" s="127">
        <v>2</v>
      </c>
      <c r="BZ47" s="127">
        <v>1</v>
      </c>
      <c r="CA47" s="412"/>
      <c r="CB47" s="405"/>
      <c r="CC47" s="128" t="s">
        <v>52</v>
      </c>
      <c r="CD47" s="216" t="s">
        <v>54</v>
      </c>
      <c r="CE47" s="130" t="s">
        <v>53</v>
      </c>
      <c r="CF47" s="321"/>
      <c r="CG47" s="399"/>
      <c r="CH47" s="126">
        <v>5</v>
      </c>
      <c r="CI47" s="127">
        <v>4</v>
      </c>
      <c r="CJ47" s="127">
        <v>3</v>
      </c>
      <c r="CK47" s="127">
        <v>2</v>
      </c>
      <c r="CL47" s="127">
        <v>1</v>
      </c>
      <c r="CM47" s="403"/>
      <c r="CN47" s="405"/>
      <c r="CO47" s="287" t="s">
        <v>129</v>
      </c>
      <c r="CP47" s="289" t="s">
        <v>54</v>
      </c>
      <c r="CQ47" s="288" t="s">
        <v>130</v>
      </c>
    </row>
    <row r="48" spans="1:95" ht="32.25" customHeight="1">
      <c r="A48" s="197" t="s">
        <v>194</v>
      </c>
      <c r="B48" s="131">
        <f t="shared" ref="B48:G48" si="87">B21</f>
        <v>18</v>
      </c>
      <c r="C48" s="132">
        <f t="shared" si="87"/>
        <v>21</v>
      </c>
      <c r="D48" s="132">
        <f t="shared" si="87"/>
        <v>15</v>
      </c>
      <c r="E48" s="132">
        <f t="shared" si="87"/>
        <v>0</v>
      </c>
      <c r="F48" s="132">
        <f t="shared" si="87"/>
        <v>0</v>
      </c>
      <c r="G48" s="132">
        <f t="shared" si="87"/>
        <v>0</v>
      </c>
      <c r="H48" s="162">
        <f>SUM(B48:G48)</f>
        <v>54</v>
      </c>
      <c r="I48" s="200">
        <f>((B48*5)+(C48*4)+(D48*3)+(E48*2)+(F48*1))/(B48+C48+D48+E48+F48)</f>
        <v>4.0555555555555554</v>
      </c>
      <c r="J48" s="201" t="s">
        <v>100</v>
      </c>
      <c r="K48" s="164">
        <f>I48*100/5</f>
        <v>81.111111111111114</v>
      </c>
      <c r="M48" s="197" t="s">
        <v>194</v>
      </c>
      <c r="N48" s="131">
        <f t="shared" ref="N48:S48" si="88">N21</f>
        <v>11</v>
      </c>
      <c r="O48" s="132">
        <f t="shared" si="88"/>
        <v>12</v>
      </c>
      <c r="P48" s="132">
        <f t="shared" si="88"/>
        <v>1</v>
      </c>
      <c r="Q48" s="132">
        <f t="shared" si="88"/>
        <v>0</v>
      </c>
      <c r="R48" s="132">
        <f t="shared" si="88"/>
        <v>0</v>
      </c>
      <c r="S48" s="132">
        <f t="shared" si="88"/>
        <v>0</v>
      </c>
      <c r="T48" s="132">
        <f>SUM(N48:S48)</f>
        <v>24</v>
      </c>
      <c r="U48" s="333">
        <f>((N48*5)+(O48*4)+(P48*3)+(Q48*2)+(R48*1))/(N48+O48+P48+Q48+R48)</f>
        <v>4.416666666666667</v>
      </c>
      <c r="V48" s="334" t="s">
        <v>100</v>
      </c>
      <c r="W48" s="164">
        <f>U48*100/5</f>
        <v>88.333333333333343</v>
      </c>
      <c r="X48" s="318"/>
      <c r="Y48" s="197" t="s">
        <v>194</v>
      </c>
      <c r="Z48" s="131">
        <f t="shared" ref="Z48:AE48" si="89">Z21</f>
        <v>17</v>
      </c>
      <c r="AA48" s="132">
        <f t="shared" si="89"/>
        <v>7</v>
      </c>
      <c r="AB48" s="132">
        <f t="shared" si="89"/>
        <v>0</v>
      </c>
      <c r="AC48" s="132">
        <f t="shared" si="89"/>
        <v>0</v>
      </c>
      <c r="AD48" s="132">
        <f t="shared" si="89"/>
        <v>0</v>
      </c>
      <c r="AE48" s="132">
        <f t="shared" si="89"/>
        <v>0</v>
      </c>
      <c r="AF48" s="132">
        <f>SUM(Z48:AE48)</f>
        <v>24</v>
      </c>
      <c r="AG48" s="333">
        <f>((Z48*5)+(AA48*4)+(AB48*3)+(AC48*2)+(AD48*1))/(Z48+AA48+AB48+AC48+AD48)</f>
        <v>4.708333333333333</v>
      </c>
      <c r="AH48" s="334" t="s">
        <v>100</v>
      </c>
      <c r="AI48" s="164">
        <f>AG48*100/5</f>
        <v>94.166666666666657</v>
      </c>
      <c r="AJ48" s="318"/>
      <c r="AK48" s="197" t="s">
        <v>194</v>
      </c>
      <c r="AL48" s="131">
        <f t="shared" ref="AL48:AQ48" si="90">AL21</f>
        <v>9</v>
      </c>
      <c r="AM48" s="132">
        <f t="shared" si="90"/>
        <v>15</v>
      </c>
      <c r="AN48" s="132">
        <f t="shared" si="90"/>
        <v>0</v>
      </c>
      <c r="AO48" s="132">
        <f t="shared" si="90"/>
        <v>0</v>
      </c>
      <c r="AP48" s="132">
        <f t="shared" si="90"/>
        <v>0</v>
      </c>
      <c r="AQ48" s="132">
        <f t="shared" si="90"/>
        <v>0</v>
      </c>
      <c r="AR48" s="132">
        <f>SUM(AL48:AQ48)</f>
        <v>24</v>
      </c>
      <c r="AS48" s="333">
        <f>((AL48*5)+(AM48*4)+(AN48*3)+(AO48*2)+(AP48*1))/(AL48+AM48+AN48+AO48+AP48)</f>
        <v>4.375</v>
      </c>
      <c r="AT48" s="334" t="s">
        <v>100</v>
      </c>
      <c r="AU48" s="164">
        <f>AS48*100/5</f>
        <v>87.5</v>
      </c>
      <c r="AV48" s="318"/>
      <c r="AW48" s="197" t="s">
        <v>194</v>
      </c>
      <c r="AX48" s="131">
        <f t="shared" ref="AX48:BC48" si="91">AX21</f>
        <v>11</v>
      </c>
      <c r="AY48" s="132">
        <f t="shared" si="91"/>
        <v>21</v>
      </c>
      <c r="AZ48" s="132">
        <f t="shared" si="91"/>
        <v>4</v>
      </c>
      <c r="BA48" s="132">
        <f t="shared" si="91"/>
        <v>0</v>
      </c>
      <c r="BB48" s="132">
        <f t="shared" si="91"/>
        <v>0</v>
      </c>
      <c r="BC48" s="132">
        <f t="shared" si="91"/>
        <v>0</v>
      </c>
      <c r="BD48" s="132">
        <f>SUM(AX48:BC48)</f>
        <v>36</v>
      </c>
      <c r="BE48" s="333">
        <f>((AX48*5)+(AY48*4)+(AZ48*3)+(BA48*2)+(BB48*1))/(AX48+AY48+AZ48+BA48+BB48)</f>
        <v>4.1944444444444446</v>
      </c>
      <c r="BF48" s="334" t="s">
        <v>100</v>
      </c>
      <c r="BG48" s="164">
        <f>BE48*100/5</f>
        <v>83.888888888888886</v>
      </c>
      <c r="BH48" s="318"/>
      <c r="BI48" s="197" t="s">
        <v>194</v>
      </c>
      <c r="BJ48" s="131">
        <f t="shared" ref="BJ48:BO48" si="92">BJ21</f>
        <v>60</v>
      </c>
      <c r="BK48" s="132">
        <f t="shared" si="92"/>
        <v>24</v>
      </c>
      <c r="BL48" s="132">
        <f t="shared" si="92"/>
        <v>0</v>
      </c>
      <c r="BM48" s="132">
        <f t="shared" si="92"/>
        <v>0</v>
      </c>
      <c r="BN48" s="132">
        <f t="shared" si="92"/>
        <v>0</v>
      </c>
      <c r="BO48" s="132">
        <f t="shared" si="92"/>
        <v>0</v>
      </c>
      <c r="BP48" s="132">
        <f>SUM(BJ48:BO48)</f>
        <v>84</v>
      </c>
      <c r="BQ48" s="333">
        <f>((BJ48*5)+(BK48*4)+(BL48*3)+(BM48*2)+(BN48*1))/(BJ48+BK48+BL48+BM48+BN48)</f>
        <v>4.7142857142857144</v>
      </c>
      <c r="BR48" s="334" t="s">
        <v>100</v>
      </c>
      <c r="BS48" s="164">
        <f>BQ48*100/5</f>
        <v>94.285714285714292</v>
      </c>
      <c r="BT48" s="318"/>
      <c r="BU48" s="197" t="s">
        <v>194</v>
      </c>
      <c r="BV48" s="131">
        <f t="shared" ref="BV48:CA48" si="93">BV21</f>
        <v>7</v>
      </c>
      <c r="BW48" s="132">
        <f t="shared" si="93"/>
        <v>5</v>
      </c>
      <c r="BX48" s="132">
        <f t="shared" si="93"/>
        <v>0</v>
      </c>
      <c r="BY48" s="132">
        <f t="shared" si="93"/>
        <v>0</v>
      </c>
      <c r="BZ48" s="132">
        <f t="shared" si="93"/>
        <v>0</v>
      </c>
      <c r="CA48" s="132">
        <f t="shared" si="93"/>
        <v>0</v>
      </c>
      <c r="CB48" s="132">
        <f>SUM(BV48:CA48)</f>
        <v>12</v>
      </c>
      <c r="CC48" s="333">
        <f>((BV48*5)+(BW48*4)+(BX48*3)+(BY48*2)+(BZ48*1))/(BV48+BW48+BX48+BY48+BZ48)</f>
        <v>4.583333333333333</v>
      </c>
      <c r="CD48" s="334" t="s">
        <v>100</v>
      </c>
      <c r="CE48" s="164">
        <f>CC48*100/5</f>
        <v>91.666666666666657</v>
      </c>
      <c r="CF48" s="318"/>
      <c r="CG48" s="290" t="s">
        <v>194</v>
      </c>
      <c r="CH48" s="262">
        <f>B48+N48+Z48+AL48+AX48+BJ48+BV48</f>
        <v>133</v>
      </c>
      <c r="CI48" s="263">
        <f t="shared" ref="CI48" si="94">C48+O48+AA48+AM48+AY48+BK48+BW48</f>
        <v>105</v>
      </c>
      <c r="CJ48" s="263">
        <f t="shared" ref="CJ48" si="95">D48+P48+AB48+AN48+AZ48+BL48+BX48</f>
        <v>20</v>
      </c>
      <c r="CK48" s="263">
        <f t="shared" ref="CK48" si="96">E48+Q48+AC48+AO48+BA48+BM48+BY48</f>
        <v>0</v>
      </c>
      <c r="CL48" s="263">
        <f t="shared" ref="CL48" si="97">F48+R48+AD48+AP48+BB48+BN48+BZ48</f>
        <v>0</v>
      </c>
      <c r="CM48" s="263">
        <f t="shared" ref="CM48" si="98">G48+S48+AE48+AQ48+BC48+BO48+CA48</f>
        <v>0</v>
      </c>
      <c r="CN48" s="291">
        <f>SUM(CH48:CM48)</f>
        <v>258</v>
      </c>
      <c r="CO48" s="292">
        <f>((CH48*5)+(CI48*4)+(CJ48*3)+(CK48*2)+(CL48*1))/(CH48+CI48+CJ48+CK48+CL48)</f>
        <v>4.4379844961240309</v>
      </c>
      <c r="CP48" s="293" t="s">
        <v>100</v>
      </c>
      <c r="CQ48" s="294">
        <f>CO48*100/5</f>
        <v>88.759689922480618</v>
      </c>
    </row>
    <row r="49" spans="1:95" ht="24">
      <c r="A49" s="198" t="s">
        <v>195</v>
      </c>
      <c r="B49" s="146">
        <f t="shared" ref="B49:G49" si="99">B29</f>
        <v>30</v>
      </c>
      <c r="C49" s="147">
        <f t="shared" si="99"/>
        <v>17</v>
      </c>
      <c r="D49" s="147">
        <f t="shared" si="99"/>
        <v>7</v>
      </c>
      <c r="E49" s="147">
        <f t="shared" si="99"/>
        <v>0</v>
      </c>
      <c r="F49" s="147">
        <f t="shared" si="99"/>
        <v>0</v>
      </c>
      <c r="G49" s="147">
        <f t="shared" si="99"/>
        <v>0</v>
      </c>
      <c r="H49" s="163">
        <f>SUM(B49:G49)</f>
        <v>54</v>
      </c>
      <c r="I49" s="200">
        <f>((B49*5)+(C49*4)+(D49*3)+(E49*2)+(F49*1))/(B49+C49+D49+E49+F49)</f>
        <v>4.4259259259259256</v>
      </c>
      <c r="J49" s="201" t="s">
        <v>100</v>
      </c>
      <c r="K49" s="164">
        <f>I49*100/5</f>
        <v>88.518518518518505</v>
      </c>
      <c r="M49" s="198" t="s">
        <v>195</v>
      </c>
      <c r="N49" s="146">
        <f t="shared" ref="N49:S49" si="100">N29</f>
        <v>11</v>
      </c>
      <c r="O49" s="147">
        <f t="shared" si="100"/>
        <v>13</v>
      </c>
      <c r="P49" s="147">
        <f t="shared" si="100"/>
        <v>0</v>
      </c>
      <c r="Q49" s="147">
        <f t="shared" si="100"/>
        <v>0</v>
      </c>
      <c r="R49" s="147">
        <f t="shared" si="100"/>
        <v>0</v>
      </c>
      <c r="S49" s="147">
        <f t="shared" si="100"/>
        <v>0</v>
      </c>
      <c r="T49" s="147">
        <f>SUM(N49:S49)</f>
        <v>24</v>
      </c>
      <c r="U49" s="333">
        <f>((N49*5)+(O49*4)+(P49*3)+(Q49*2)+(R49*1))/(N49+O49+P49+Q49+R49)</f>
        <v>4.458333333333333</v>
      </c>
      <c r="V49" s="334" t="s">
        <v>100</v>
      </c>
      <c r="W49" s="164">
        <f>U49*100/5</f>
        <v>89.166666666666657</v>
      </c>
      <c r="X49" s="318"/>
      <c r="Y49" s="198" t="s">
        <v>195</v>
      </c>
      <c r="Z49" s="146">
        <f t="shared" ref="Z49:AE49" si="101">Z29</f>
        <v>10</v>
      </c>
      <c r="AA49" s="147">
        <f t="shared" si="101"/>
        <v>13</v>
      </c>
      <c r="AB49" s="147">
        <f t="shared" si="101"/>
        <v>1</v>
      </c>
      <c r="AC49" s="147">
        <f t="shared" si="101"/>
        <v>0</v>
      </c>
      <c r="AD49" s="147">
        <f t="shared" si="101"/>
        <v>0</v>
      </c>
      <c r="AE49" s="147">
        <f t="shared" si="101"/>
        <v>0</v>
      </c>
      <c r="AF49" s="147">
        <f>SUM(Z49:AE49)</f>
        <v>24</v>
      </c>
      <c r="AG49" s="333">
        <f>((Z49*5)+(AA49*4)+(AB49*3)+(AC49*2)+(AD49*1))/(Z49+AA49+AB49+AC49+AD49)</f>
        <v>4.375</v>
      </c>
      <c r="AH49" s="334" t="s">
        <v>100</v>
      </c>
      <c r="AI49" s="164">
        <f>AG49*100/5</f>
        <v>87.5</v>
      </c>
      <c r="AJ49" s="318"/>
      <c r="AK49" s="198" t="s">
        <v>195</v>
      </c>
      <c r="AL49" s="146">
        <f t="shared" ref="AL49:AQ49" si="102">AL29</f>
        <v>13</v>
      </c>
      <c r="AM49" s="147">
        <f t="shared" si="102"/>
        <v>11</v>
      </c>
      <c r="AN49" s="147">
        <f t="shared" si="102"/>
        <v>0</v>
      </c>
      <c r="AO49" s="147">
        <f t="shared" si="102"/>
        <v>0</v>
      </c>
      <c r="AP49" s="147">
        <f t="shared" si="102"/>
        <v>0</v>
      </c>
      <c r="AQ49" s="147">
        <f t="shared" si="102"/>
        <v>0</v>
      </c>
      <c r="AR49" s="147">
        <f>SUM(AL49:AQ49)</f>
        <v>24</v>
      </c>
      <c r="AS49" s="333">
        <f>((AL49*5)+(AM49*4)+(AN49*3)+(AO49*2)+(AP49*1))/(AL49+AM49+AN49+AO49+AP49)</f>
        <v>4.541666666666667</v>
      </c>
      <c r="AT49" s="334" t="s">
        <v>100</v>
      </c>
      <c r="AU49" s="164">
        <f>AS49*100/5</f>
        <v>90.833333333333343</v>
      </c>
      <c r="AV49" s="318"/>
      <c r="AW49" s="198" t="s">
        <v>195</v>
      </c>
      <c r="AX49" s="146">
        <f t="shared" ref="AX49:BC49" si="103">AX29</f>
        <v>18</v>
      </c>
      <c r="AY49" s="147">
        <f t="shared" si="103"/>
        <v>15</v>
      </c>
      <c r="AZ49" s="147">
        <f t="shared" si="103"/>
        <v>3</v>
      </c>
      <c r="BA49" s="147">
        <f t="shared" si="103"/>
        <v>0</v>
      </c>
      <c r="BB49" s="147">
        <f t="shared" si="103"/>
        <v>0</v>
      </c>
      <c r="BC49" s="147">
        <f t="shared" si="103"/>
        <v>0</v>
      </c>
      <c r="BD49" s="147">
        <f>SUM(AX49:BC49)</f>
        <v>36</v>
      </c>
      <c r="BE49" s="333">
        <f>((AX49*5)+(AY49*4)+(AZ49*3)+(BA49*2)+(BB49*1))/(AX49+AY49+AZ49+BA49+BB49)</f>
        <v>4.416666666666667</v>
      </c>
      <c r="BF49" s="334" t="s">
        <v>100</v>
      </c>
      <c r="BG49" s="164">
        <f>BE49*100/5</f>
        <v>88.333333333333343</v>
      </c>
      <c r="BH49" s="318"/>
      <c r="BI49" s="198" t="s">
        <v>195</v>
      </c>
      <c r="BJ49" s="146">
        <f t="shared" ref="BJ49:BO49" si="104">BJ29</f>
        <v>41</v>
      </c>
      <c r="BK49" s="147">
        <f t="shared" si="104"/>
        <v>43</v>
      </c>
      <c r="BL49" s="147">
        <f t="shared" si="104"/>
        <v>0</v>
      </c>
      <c r="BM49" s="147">
        <f t="shared" si="104"/>
        <v>0</v>
      </c>
      <c r="BN49" s="147">
        <f t="shared" si="104"/>
        <v>0</v>
      </c>
      <c r="BO49" s="147">
        <f t="shared" si="104"/>
        <v>0</v>
      </c>
      <c r="BP49" s="147">
        <f>SUM(BJ49:BO49)</f>
        <v>84</v>
      </c>
      <c r="BQ49" s="333">
        <f>((BJ49*5)+(BK49*4)+(BL49*3)+(BM49*2)+(BN49*1))/(BJ49+BK49+BL49+BM49+BN49)</f>
        <v>4.4880952380952381</v>
      </c>
      <c r="BR49" s="334" t="s">
        <v>100</v>
      </c>
      <c r="BS49" s="164">
        <f>BQ49*100/5</f>
        <v>89.761904761904759</v>
      </c>
      <c r="BT49" s="318"/>
      <c r="BU49" s="198" t="s">
        <v>195</v>
      </c>
      <c r="BV49" s="146">
        <f t="shared" ref="BV49:CA49" si="105">BV29</f>
        <v>9</v>
      </c>
      <c r="BW49" s="147">
        <f t="shared" si="105"/>
        <v>3</v>
      </c>
      <c r="BX49" s="147">
        <f t="shared" si="105"/>
        <v>0</v>
      </c>
      <c r="BY49" s="147">
        <f t="shared" si="105"/>
        <v>0</v>
      </c>
      <c r="BZ49" s="147">
        <f t="shared" si="105"/>
        <v>0</v>
      </c>
      <c r="CA49" s="147">
        <f t="shared" si="105"/>
        <v>0</v>
      </c>
      <c r="CB49" s="147">
        <f>SUM(BV49:CA49)</f>
        <v>12</v>
      </c>
      <c r="CC49" s="333">
        <f>((BV49*5)+(BW49*4)+(BX49*3)+(BY49*2)+(BZ49*1))/(BV49+BW49+BX49+BY49+BZ49)</f>
        <v>4.75</v>
      </c>
      <c r="CD49" s="334" t="s">
        <v>100</v>
      </c>
      <c r="CE49" s="164">
        <f>CC49*100/5</f>
        <v>95</v>
      </c>
      <c r="CF49" s="318"/>
      <c r="CG49" s="295" t="s">
        <v>197</v>
      </c>
      <c r="CH49" s="262">
        <f t="shared" ref="CH49:CH51" si="106">B49+N49+Z49+AL49+AX49+BJ49+BV49</f>
        <v>132</v>
      </c>
      <c r="CI49" s="263">
        <f t="shared" ref="CI49:CI51" si="107">C49+O49+AA49+AM49+AY49+BK49+BW49</f>
        <v>115</v>
      </c>
      <c r="CJ49" s="263">
        <f t="shared" ref="CJ49:CJ51" si="108">D49+P49+AB49+AN49+AZ49+BL49+BX49</f>
        <v>11</v>
      </c>
      <c r="CK49" s="263">
        <f t="shared" ref="CK49:CK51" si="109">E49+Q49+AC49+AO49+BA49+BM49+BY49</f>
        <v>0</v>
      </c>
      <c r="CL49" s="263">
        <f t="shared" ref="CL49:CL51" si="110">F49+R49+AD49+AP49+BB49+BN49+BZ49</f>
        <v>0</v>
      </c>
      <c r="CM49" s="263">
        <f t="shared" ref="CM49:CM51" si="111">G49+S49+AE49+AQ49+BC49+BO49+CA49</f>
        <v>0</v>
      </c>
      <c r="CN49" s="296">
        <f>SUM(CH49:CM49)</f>
        <v>258</v>
      </c>
      <c r="CO49" s="297">
        <f>((CH49*5)+(CI49*4)+(CJ49*3)+(CK49*2)+(CL49*1))/(CH49+CI49+CJ49+CK49+CL49)</f>
        <v>4.4689922480620154</v>
      </c>
      <c r="CP49" s="298" t="s">
        <v>118</v>
      </c>
      <c r="CQ49" s="280">
        <f>CO49*100/5</f>
        <v>89.379844961240309</v>
      </c>
    </row>
    <row r="50" spans="1:95" ht="24">
      <c r="A50" s="198" t="s">
        <v>127</v>
      </c>
      <c r="B50" s="146">
        <f t="shared" ref="B50:G50" si="112">B37</f>
        <v>5</v>
      </c>
      <c r="C50" s="147">
        <f t="shared" si="112"/>
        <v>10</v>
      </c>
      <c r="D50" s="147">
        <f t="shared" si="112"/>
        <v>3</v>
      </c>
      <c r="E50" s="147">
        <f t="shared" si="112"/>
        <v>0</v>
      </c>
      <c r="F50" s="147">
        <f t="shared" si="112"/>
        <v>0</v>
      </c>
      <c r="G50" s="147">
        <f t="shared" si="112"/>
        <v>0</v>
      </c>
      <c r="H50" s="163">
        <f>SUM(B50:G50)</f>
        <v>18</v>
      </c>
      <c r="I50" s="200">
        <f>((B50*5)+(C50*4)+(D50*3)+(E50*2)+(F50*1))/(B50+C50+D50+E50+F50)</f>
        <v>4.1111111111111107</v>
      </c>
      <c r="J50" s="201" t="s">
        <v>100</v>
      </c>
      <c r="K50" s="164">
        <f>I50*100/5</f>
        <v>82.222222222222214</v>
      </c>
      <c r="M50" s="198" t="s">
        <v>127</v>
      </c>
      <c r="N50" s="146">
        <f t="shared" ref="N50:S50" si="113">N37</f>
        <v>3</v>
      </c>
      <c r="O50" s="147">
        <f t="shared" si="113"/>
        <v>5</v>
      </c>
      <c r="P50" s="147">
        <f t="shared" si="113"/>
        <v>0</v>
      </c>
      <c r="Q50" s="147">
        <f t="shared" si="113"/>
        <v>0</v>
      </c>
      <c r="R50" s="147">
        <f t="shared" si="113"/>
        <v>0</v>
      </c>
      <c r="S50" s="147">
        <f t="shared" si="113"/>
        <v>0</v>
      </c>
      <c r="T50" s="147">
        <f>SUM(N50:S50)</f>
        <v>8</v>
      </c>
      <c r="U50" s="333">
        <f>((N50*5)+(O50*4)+(P50*3)+(Q50*2)+(R50*1))/(N50+O50+P50+Q50+R50)</f>
        <v>4.375</v>
      </c>
      <c r="V50" s="334" t="s">
        <v>100</v>
      </c>
      <c r="W50" s="164">
        <f>U50*100/5</f>
        <v>87.5</v>
      </c>
      <c r="X50" s="318"/>
      <c r="Y50" s="198" t="s">
        <v>127</v>
      </c>
      <c r="Z50" s="146">
        <f t="shared" ref="Z50:AE50" si="114">Z37</f>
        <v>0</v>
      </c>
      <c r="AA50" s="147">
        <f t="shared" si="114"/>
        <v>8</v>
      </c>
      <c r="AB50" s="147">
        <f t="shared" si="114"/>
        <v>0</v>
      </c>
      <c r="AC50" s="147">
        <f t="shared" si="114"/>
        <v>0</v>
      </c>
      <c r="AD50" s="147">
        <f t="shared" si="114"/>
        <v>0</v>
      </c>
      <c r="AE50" s="147">
        <f t="shared" si="114"/>
        <v>0</v>
      </c>
      <c r="AF50" s="147">
        <f>SUM(Z50:AE50)</f>
        <v>8</v>
      </c>
      <c r="AG50" s="333">
        <f>((Z50*5)+(AA50*4)+(AB50*3)+(AC50*2)+(AD50*1))/(Z50+AA50+AB50+AC50+AD50)</f>
        <v>4</v>
      </c>
      <c r="AH50" s="334" t="s">
        <v>100</v>
      </c>
      <c r="AI50" s="164">
        <f>AG50*100/5</f>
        <v>80</v>
      </c>
      <c r="AJ50" s="318"/>
      <c r="AK50" s="198" t="s">
        <v>127</v>
      </c>
      <c r="AL50" s="146">
        <f t="shared" ref="AL50:AQ50" si="115">AL37</f>
        <v>3</v>
      </c>
      <c r="AM50" s="147">
        <f t="shared" si="115"/>
        <v>5</v>
      </c>
      <c r="AN50" s="147">
        <f t="shared" si="115"/>
        <v>0</v>
      </c>
      <c r="AO50" s="147">
        <f t="shared" si="115"/>
        <v>0</v>
      </c>
      <c r="AP50" s="147">
        <f t="shared" si="115"/>
        <v>0</v>
      </c>
      <c r="AQ50" s="147">
        <f t="shared" si="115"/>
        <v>0</v>
      </c>
      <c r="AR50" s="147">
        <f>SUM(AL50:AQ50)</f>
        <v>8</v>
      </c>
      <c r="AS50" s="333">
        <f>((AL50*5)+(AM50*4)+(AN50*3)+(AO50*2)+(AP50*1))/(AL50+AM50+AN50+AO50+AP50)</f>
        <v>4.375</v>
      </c>
      <c r="AT50" s="334" t="s">
        <v>100</v>
      </c>
      <c r="AU50" s="164">
        <f>AS50*100/5</f>
        <v>87.5</v>
      </c>
      <c r="AV50" s="318"/>
      <c r="AW50" s="198" t="s">
        <v>127</v>
      </c>
      <c r="AX50" s="146">
        <f t="shared" ref="AX50:BC50" si="116">AX37</f>
        <v>4</v>
      </c>
      <c r="AY50" s="147">
        <f t="shared" si="116"/>
        <v>8</v>
      </c>
      <c r="AZ50" s="147">
        <f t="shared" si="116"/>
        <v>0</v>
      </c>
      <c r="BA50" s="147">
        <f t="shared" si="116"/>
        <v>0</v>
      </c>
      <c r="BB50" s="147">
        <f t="shared" si="116"/>
        <v>0</v>
      </c>
      <c r="BC50" s="147">
        <f t="shared" si="116"/>
        <v>0</v>
      </c>
      <c r="BD50" s="147">
        <f>SUM(AX50:BC50)</f>
        <v>12</v>
      </c>
      <c r="BE50" s="333">
        <f>((AX50*5)+(AY50*4)+(AZ50*3)+(BA50*2)+(BB50*1))/(AX50+AY50+AZ50+BA50+BB50)</f>
        <v>4.333333333333333</v>
      </c>
      <c r="BF50" s="334" t="s">
        <v>100</v>
      </c>
      <c r="BG50" s="164">
        <f>BE50*100/5</f>
        <v>86.666666666666657</v>
      </c>
      <c r="BH50" s="318"/>
      <c r="BI50" s="198" t="s">
        <v>127</v>
      </c>
      <c r="BJ50" s="146">
        <f t="shared" ref="BJ50:BO50" si="117">BJ37</f>
        <v>10</v>
      </c>
      <c r="BK50" s="147">
        <f t="shared" si="117"/>
        <v>18</v>
      </c>
      <c r="BL50" s="147">
        <f t="shared" si="117"/>
        <v>0</v>
      </c>
      <c r="BM50" s="147">
        <f t="shared" si="117"/>
        <v>0</v>
      </c>
      <c r="BN50" s="147">
        <f t="shared" si="117"/>
        <v>0</v>
      </c>
      <c r="BO50" s="147">
        <f t="shared" si="117"/>
        <v>0</v>
      </c>
      <c r="BP50" s="147">
        <f>SUM(BJ50:BO50)</f>
        <v>28</v>
      </c>
      <c r="BQ50" s="333">
        <f>((BJ50*5)+(BK50*4)+(BL50*3)+(BM50*2)+(BN50*1))/(BJ50+BK50+BL50+BM50+BN50)</f>
        <v>4.3571428571428568</v>
      </c>
      <c r="BR50" s="334" t="s">
        <v>100</v>
      </c>
      <c r="BS50" s="164">
        <f>BQ50*100/5</f>
        <v>87.142857142857139</v>
      </c>
      <c r="BT50" s="318"/>
      <c r="BU50" s="198" t="s">
        <v>127</v>
      </c>
      <c r="BV50" s="146">
        <f t="shared" ref="BV50:CA50" si="118">BV37</f>
        <v>2</v>
      </c>
      <c r="BW50" s="147">
        <f t="shared" si="118"/>
        <v>2</v>
      </c>
      <c r="BX50" s="147">
        <f t="shared" si="118"/>
        <v>0</v>
      </c>
      <c r="BY50" s="147">
        <f t="shared" si="118"/>
        <v>0</v>
      </c>
      <c r="BZ50" s="147">
        <f t="shared" si="118"/>
        <v>0</v>
      </c>
      <c r="CA50" s="147">
        <f t="shared" si="118"/>
        <v>0</v>
      </c>
      <c r="CB50" s="147">
        <f>SUM(BV50:CA50)</f>
        <v>4</v>
      </c>
      <c r="CC50" s="333">
        <f>((BV50*5)+(BW50*4)+(BX50*3)+(BY50*2)+(BZ50*1))/(BV50+BW50+BX50+BY50+BZ50)</f>
        <v>4.5</v>
      </c>
      <c r="CD50" s="334" t="s">
        <v>100</v>
      </c>
      <c r="CE50" s="164">
        <f>CC50*100/5</f>
        <v>90</v>
      </c>
      <c r="CF50" s="318"/>
      <c r="CG50" s="295" t="s">
        <v>127</v>
      </c>
      <c r="CH50" s="262">
        <f t="shared" si="106"/>
        <v>27</v>
      </c>
      <c r="CI50" s="263">
        <f t="shared" si="107"/>
        <v>56</v>
      </c>
      <c r="CJ50" s="263">
        <f t="shared" si="108"/>
        <v>3</v>
      </c>
      <c r="CK50" s="263">
        <f t="shared" si="109"/>
        <v>0</v>
      </c>
      <c r="CL50" s="263">
        <f t="shared" si="110"/>
        <v>0</v>
      </c>
      <c r="CM50" s="263">
        <f t="shared" si="111"/>
        <v>0</v>
      </c>
      <c r="CN50" s="296">
        <f>SUM(CH50:CM50)</f>
        <v>86</v>
      </c>
      <c r="CO50" s="297">
        <f>((CH50*5)+(CI50*4)+(CJ50*3)+(CK50*2)+(CL50*1))/(CH50+CI50+CJ50+CK50+CL50)</f>
        <v>4.2790697674418601</v>
      </c>
      <c r="CP50" s="298" t="s">
        <v>100</v>
      </c>
      <c r="CQ50" s="280">
        <f>CO50*100/5</f>
        <v>85.581395348837205</v>
      </c>
    </row>
    <row r="51" spans="1:95" ht="24.75" thickBot="1">
      <c r="A51" s="199" t="s">
        <v>128</v>
      </c>
      <c r="B51" s="165">
        <f t="shared" ref="B51:G51" si="119">B43</f>
        <v>21</v>
      </c>
      <c r="C51" s="166">
        <f t="shared" si="119"/>
        <v>14</v>
      </c>
      <c r="D51" s="166">
        <f t="shared" si="119"/>
        <v>1</v>
      </c>
      <c r="E51" s="166">
        <f t="shared" si="119"/>
        <v>0</v>
      </c>
      <c r="F51" s="166">
        <f t="shared" si="119"/>
        <v>0</v>
      </c>
      <c r="G51" s="166">
        <f t="shared" si="119"/>
        <v>0</v>
      </c>
      <c r="H51" s="167">
        <f>SUM(B51:G51)</f>
        <v>36</v>
      </c>
      <c r="I51" s="202">
        <f>((B51*5)+(C51*4)+(D51*3)+(E51*2)+(F51*1))/(B51+C51+D51+E51+F51)</f>
        <v>4.5555555555555554</v>
      </c>
      <c r="J51" s="203" t="s">
        <v>100</v>
      </c>
      <c r="K51" s="204">
        <f>I51*100/5</f>
        <v>91.111111111111114</v>
      </c>
      <c r="M51" s="199" t="s">
        <v>128</v>
      </c>
      <c r="N51" s="165">
        <f t="shared" ref="N51:S51" si="120">N43</f>
        <v>6</v>
      </c>
      <c r="O51" s="166">
        <f t="shared" si="120"/>
        <v>10</v>
      </c>
      <c r="P51" s="166">
        <f t="shared" si="120"/>
        <v>0</v>
      </c>
      <c r="Q51" s="166">
        <f t="shared" si="120"/>
        <v>0</v>
      </c>
      <c r="R51" s="166">
        <f t="shared" si="120"/>
        <v>0</v>
      </c>
      <c r="S51" s="166">
        <f t="shared" si="120"/>
        <v>0</v>
      </c>
      <c r="T51" s="166">
        <f>SUM(N51:S51)</f>
        <v>16</v>
      </c>
      <c r="U51" s="335">
        <f>((N51*5)+(O51*4)+(P51*3)+(Q51*2)+(R51*1))/(N51+O51+P51+Q51+R51)</f>
        <v>4.375</v>
      </c>
      <c r="V51" s="336" t="s">
        <v>100</v>
      </c>
      <c r="W51" s="204">
        <f>U51*100/5</f>
        <v>87.5</v>
      </c>
      <c r="X51" s="318"/>
      <c r="Y51" s="199" t="s">
        <v>128</v>
      </c>
      <c r="Z51" s="165">
        <f t="shared" ref="Z51:AE51" si="121">Z43</f>
        <v>11</v>
      </c>
      <c r="AA51" s="166">
        <f t="shared" si="121"/>
        <v>5</v>
      </c>
      <c r="AB51" s="166">
        <f t="shared" si="121"/>
        <v>0</v>
      </c>
      <c r="AC51" s="166">
        <f t="shared" si="121"/>
        <v>0</v>
      </c>
      <c r="AD51" s="166">
        <f t="shared" si="121"/>
        <v>0</v>
      </c>
      <c r="AE51" s="166">
        <f t="shared" si="121"/>
        <v>0</v>
      </c>
      <c r="AF51" s="166">
        <f>SUM(Z51:AE51)</f>
        <v>16</v>
      </c>
      <c r="AG51" s="335">
        <f>((Z51*5)+(AA51*4)+(AB51*3)+(AC51*2)+(AD51*1))/(Z51+AA51+AB51+AC51+AD51)</f>
        <v>4.6875</v>
      </c>
      <c r="AH51" s="336" t="s">
        <v>100</v>
      </c>
      <c r="AI51" s="204">
        <f>AG51*100/5</f>
        <v>93.75</v>
      </c>
      <c r="AJ51" s="318"/>
      <c r="AK51" s="199" t="s">
        <v>128</v>
      </c>
      <c r="AL51" s="165">
        <f t="shared" ref="AL51:AQ51" si="122">AL43</f>
        <v>11</v>
      </c>
      <c r="AM51" s="166">
        <f t="shared" si="122"/>
        <v>5</v>
      </c>
      <c r="AN51" s="166">
        <f t="shared" si="122"/>
        <v>0</v>
      </c>
      <c r="AO51" s="166">
        <f t="shared" si="122"/>
        <v>0</v>
      </c>
      <c r="AP51" s="166">
        <f t="shared" si="122"/>
        <v>0</v>
      </c>
      <c r="AQ51" s="166">
        <f t="shared" si="122"/>
        <v>0</v>
      </c>
      <c r="AR51" s="166">
        <f>SUM(AL51:AQ51)</f>
        <v>16</v>
      </c>
      <c r="AS51" s="335">
        <f>((AL51*5)+(AM51*4)+(AN51*3)+(AO51*2)+(AP51*1))/(AL51+AM51+AN51+AO51+AP51)</f>
        <v>4.6875</v>
      </c>
      <c r="AT51" s="336" t="s">
        <v>100</v>
      </c>
      <c r="AU51" s="204">
        <f>AS51*100/5</f>
        <v>93.75</v>
      </c>
      <c r="AV51" s="318"/>
      <c r="AW51" s="199" t="s">
        <v>128</v>
      </c>
      <c r="AX51" s="165">
        <f t="shared" ref="AX51:BC51" si="123">AX43</f>
        <v>13</v>
      </c>
      <c r="AY51" s="166">
        <f t="shared" si="123"/>
        <v>10</v>
      </c>
      <c r="AZ51" s="166">
        <f t="shared" si="123"/>
        <v>1</v>
      </c>
      <c r="BA51" s="166">
        <f t="shared" si="123"/>
        <v>0</v>
      </c>
      <c r="BB51" s="166">
        <f t="shared" si="123"/>
        <v>0</v>
      </c>
      <c r="BC51" s="166">
        <f t="shared" si="123"/>
        <v>0</v>
      </c>
      <c r="BD51" s="166">
        <f>SUM(AX51:BC51)</f>
        <v>24</v>
      </c>
      <c r="BE51" s="335">
        <f>((AX51*5)+(AY51*4)+(AZ51*3)+(BA51*2)+(BB51*1))/(AX51+AY51+AZ51+BA51+BB51)</f>
        <v>4.5</v>
      </c>
      <c r="BF51" s="336" t="s">
        <v>100</v>
      </c>
      <c r="BG51" s="204">
        <f>BE51*100/5</f>
        <v>90</v>
      </c>
      <c r="BH51" s="318"/>
      <c r="BI51" s="199" t="s">
        <v>128</v>
      </c>
      <c r="BJ51" s="165">
        <f t="shared" ref="BJ51:BO51" si="124">BJ43</f>
        <v>37</v>
      </c>
      <c r="BK51" s="166">
        <f t="shared" si="124"/>
        <v>19</v>
      </c>
      <c r="BL51" s="166">
        <f t="shared" si="124"/>
        <v>0</v>
      </c>
      <c r="BM51" s="166">
        <f t="shared" si="124"/>
        <v>0</v>
      </c>
      <c r="BN51" s="166">
        <f t="shared" si="124"/>
        <v>0</v>
      </c>
      <c r="BO51" s="166">
        <f t="shared" si="124"/>
        <v>0</v>
      </c>
      <c r="BP51" s="166">
        <f>SUM(BJ51:BO51)</f>
        <v>56</v>
      </c>
      <c r="BQ51" s="335">
        <f>((BJ51*5)+(BK51*4)+(BL51*3)+(BM51*2)+(BN51*1))/(BJ51+BK51+BL51+BM51+BN51)</f>
        <v>4.6607142857142856</v>
      </c>
      <c r="BR51" s="336" t="s">
        <v>100</v>
      </c>
      <c r="BS51" s="204">
        <f>BQ51*100/5</f>
        <v>93.214285714285708</v>
      </c>
      <c r="BT51" s="318"/>
      <c r="BU51" s="199" t="s">
        <v>128</v>
      </c>
      <c r="BV51" s="165">
        <f t="shared" ref="BV51:CA51" si="125">BV43</f>
        <v>6</v>
      </c>
      <c r="BW51" s="166">
        <f t="shared" si="125"/>
        <v>2</v>
      </c>
      <c r="BX51" s="166">
        <f t="shared" si="125"/>
        <v>0</v>
      </c>
      <c r="BY51" s="166">
        <f t="shared" si="125"/>
        <v>0</v>
      </c>
      <c r="BZ51" s="166">
        <f t="shared" si="125"/>
        <v>0</v>
      </c>
      <c r="CA51" s="166">
        <f t="shared" si="125"/>
        <v>0</v>
      </c>
      <c r="CB51" s="166">
        <f>SUM(BV51:CA51)</f>
        <v>8</v>
      </c>
      <c r="CC51" s="335">
        <f>((BV51*5)+(BW51*4)+(BX51*3)+(BY51*2)+(BZ51*1))/(BV51+BW51+BX51+BY51+BZ51)</f>
        <v>4.75</v>
      </c>
      <c r="CD51" s="336" t="s">
        <v>100</v>
      </c>
      <c r="CE51" s="204">
        <f>CC51*100/5</f>
        <v>95</v>
      </c>
      <c r="CF51" s="318"/>
      <c r="CG51" s="299" t="s">
        <v>128</v>
      </c>
      <c r="CH51" s="262">
        <f t="shared" si="106"/>
        <v>105</v>
      </c>
      <c r="CI51" s="263">
        <f t="shared" si="107"/>
        <v>65</v>
      </c>
      <c r="CJ51" s="263">
        <f t="shared" si="108"/>
        <v>2</v>
      </c>
      <c r="CK51" s="263">
        <f t="shared" si="109"/>
        <v>0</v>
      </c>
      <c r="CL51" s="263">
        <f t="shared" si="110"/>
        <v>0</v>
      </c>
      <c r="CM51" s="263">
        <f t="shared" si="111"/>
        <v>0</v>
      </c>
      <c r="CN51" s="300">
        <f>SUM(CH51:CM51)</f>
        <v>172</v>
      </c>
      <c r="CO51" s="301">
        <f>((CH51*5)+(CI51*4)+(CJ51*3)+(CK51*2)+(CL51*1))/(CH51+CI51+CJ51+CK51+CL51)</f>
        <v>4.5988372093023253</v>
      </c>
      <c r="CP51" s="361" t="s">
        <v>118</v>
      </c>
      <c r="CQ51" s="282">
        <f>CO51*100/5</f>
        <v>91.976744186046503</v>
      </c>
    </row>
    <row r="52" spans="1:95" ht="24" thickBot="1">
      <c r="A52" s="168" t="s">
        <v>196</v>
      </c>
      <c r="B52" s="169">
        <f t="shared" ref="B52:H52" si="126">SUM(B48:B51)</f>
        <v>74</v>
      </c>
      <c r="C52" s="170">
        <f t="shared" si="126"/>
        <v>62</v>
      </c>
      <c r="D52" s="170">
        <f t="shared" si="126"/>
        <v>26</v>
      </c>
      <c r="E52" s="170">
        <f t="shared" si="126"/>
        <v>0</v>
      </c>
      <c r="F52" s="170">
        <f t="shared" si="126"/>
        <v>0</v>
      </c>
      <c r="G52" s="170">
        <f t="shared" si="126"/>
        <v>0</v>
      </c>
      <c r="H52" s="171">
        <f t="shared" si="126"/>
        <v>162</v>
      </c>
      <c r="I52" s="176">
        <f>((B52*5)+(C52*4)+(D52*3)+(E52*2)+(F52*1))/(B52+C52+D52+E52+F52)</f>
        <v>4.2962962962962967</v>
      </c>
      <c r="J52" s="138" t="s">
        <v>100</v>
      </c>
      <c r="K52" s="140">
        <f>I52*100/5</f>
        <v>85.925925925925938</v>
      </c>
      <c r="M52" s="168" t="s">
        <v>196</v>
      </c>
      <c r="N52" s="169">
        <f>SUM(N48:N51)</f>
        <v>31</v>
      </c>
      <c r="O52" s="170">
        <f t="shared" ref="O52:T52" si="127">SUM(O48:O51)</f>
        <v>40</v>
      </c>
      <c r="P52" s="170">
        <f t="shared" si="127"/>
        <v>1</v>
      </c>
      <c r="Q52" s="170">
        <f t="shared" si="127"/>
        <v>0</v>
      </c>
      <c r="R52" s="170">
        <f t="shared" si="127"/>
        <v>0</v>
      </c>
      <c r="S52" s="170">
        <f t="shared" si="127"/>
        <v>0</v>
      </c>
      <c r="T52" s="156">
        <f t="shared" si="127"/>
        <v>72</v>
      </c>
      <c r="U52" s="176">
        <f>((N52*5)+(O52*4)+(P52*3)+(Q52*2)+(R52*1))/(N52+O52+P52+Q52+R52)</f>
        <v>4.416666666666667</v>
      </c>
      <c r="V52" s="255" t="s">
        <v>100</v>
      </c>
      <c r="W52" s="140">
        <f>U52*100/5</f>
        <v>88.333333333333343</v>
      </c>
      <c r="X52" s="325"/>
      <c r="Y52" s="168" t="s">
        <v>196</v>
      </c>
      <c r="Z52" s="169">
        <f>SUM(Z48:Z51)</f>
        <v>38</v>
      </c>
      <c r="AA52" s="170">
        <f t="shared" ref="AA52:AF52" si="128">SUM(AA48:AA51)</f>
        <v>33</v>
      </c>
      <c r="AB52" s="170">
        <f t="shared" si="128"/>
        <v>1</v>
      </c>
      <c r="AC52" s="170">
        <f t="shared" si="128"/>
        <v>0</v>
      </c>
      <c r="AD52" s="170">
        <f t="shared" si="128"/>
        <v>0</v>
      </c>
      <c r="AE52" s="170">
        <f t="shared" si="128"/>
        <v>0</v>
      </c>
      <c r="AF52" s="156">
        <f t="shared" si="128"/>
        <v>72</v>
      </c>
      <c r="AG52" s="176">
        <f>((Z52*5)+(AA52*4)+(AB52*3)+(AC52*2)+(AD52*1))/(Z52+AA52+AB52+AC52+AD52)</f>
        <v>4.5138888888888893</v>
      </c>
      <c r="AH52" s="255" t="s">
        <v>100</v>
      </c>
      <c r="AI52" s="140">
        <f>AG52*100/5</f>
        <v>90.277777777777786</v>
      </c>
      <c r="AJ52" s="325"/>
      <c r="AK52" s="168" t="s">
        <v>196</v>
      </c>
      <c r="AL52" s="169">
        <f>SUM(AL48:AL51)</f>
        <v>36</v>
      </c>
      <c r="AM52" s="170">
        <f t="shared" ref="AM52:AR52" si="129">SUM(AM48:AM51)</f>
        <v>36</v>
      </c>
      <c r="AN52" s="170">
        <f t="shared" si="129"/>
        <v>0</v>
      </c>
      <c r="AO52" s="170">
        <f t="shared" si="129"/>
        <v>0</v>
      </c>
      <c r="AP52" s="170">
        <f t="shared" si="129"/>
        <v>0</v>
      </c>
      <c r="AQ52" s="170">
        <f t="shared" si="129"/>
        <v>0</v>
      </c>
      <c r="AR52" s="156">
        <f t="shared" si="129"/>
        <v>72</v>
      </c>
      <c r="AS52" s="176">
        <f>((AL52*5)+(AM52*4)+(AN52*3)+(AO52*2)+(AP52*1))/(AL52+AM52+AN52+AO52+AP52)</f>
        <v>4.5</v>
      </c>
      <c r="AT52" s="255" t="s">
        <v>100</v>
      </c>
      <c r="AU52" s="140">
        <f>AS52*100/5</f>
        <v>90</v>
      </c>
      <c r="AV52" s="325"/>
      <c r="AW52" s="168" t="s">
        <v>196</v>
      </c>
      <c r="AX52" s="169">
        <f>SUM(AX48:AX51)</f>
        <v>46</v>
      </c>
      <c r="AY52" s="170">
        <f t="shared" ref="AY52:BD52" si="130">SUM(AY48:AY51)</f>
        <v>54</v>
      </c>
      <c r="AZ52" s="170">
        <f t="shared" si="130"/>
        <v>8</v>
      </c>
      <c r="BA52" s="170">
        <f t="shared" si="130"/>
        <v>0</v>
      </c>
      <c r="BB52" s="170">
        <f t="shared" si="130"/>
        <v>0</v>
      </c>
      <c r="BC52" s="170">
        <f t="shared" si="130"/>
        <v>0</v>
      </c>
      <c r="BD52" s="156">
        <f t="shared" si="130"/>
        <v>108</v>
      </c>
      <c r="BE52" s="176">
        <f>((AX52*5)+(AY52*4)+(AZ52*3)+(BA52*2)+(BB52*1))/(AX52+AY52+AZ52+BA52+BB52)</f>
        <v>4.3518518518518521</v>
      </c>
      <c r="BF52" s="255" t="s">
        <v>100</v>
      </c>
      <c r="BG52" s="140">
        <f>BE52*100/5</f>
        <v>87.037037037037038</v>
      </c>
      <c r="BH52" s="325"/>
      <c r="BI52" s="168" t="s">
        <v>196</v>
      </c>
      <c r="BJ52" s="169">
        <f>SUM(BJ48:BJ51)</f>
        <v>148</v>
      </c>
      <c r="BK52" s="170">
        <f t="shared" ref="BK52:BP52" si="131">SUM(BK48:BK51)</f>
        <v>104</v>
      </c>
      <c r="BL52" s="170">
        <f t="shared" si="131"/>
        <v>0</v>
      </c>
      <c r="BM52" s="170">
        <f t="shared" si="131"/>
        <v>0</v>
      </c>
      <c r="BN52" s="170">
        <f t="shared" si="131"/>
        <v>0</v>
      </c>
      <c r="BO52" s="170">
        <f t="shared" si="131"/>
        <v>0</v>
      </c>
      <c r="BP52" s="156">
        <f t="shared" si="131"/>
        <v>252</v>
      </c>
      <c r="BQ52" s="176">
        <f>((BJ52*5)+(BK52*4)+(BL52*3)+(BM52*2)+(BN52*1))/(BJ52+BK52+BL52+BM52+BN52)</f>
        <v>4.587301587301587</v>
      </c>
      <c r="BR52" s="255" t="s">
        <v>100</v>
      </c>
      <c r="BS52" s="140">
        <f>BQ52*100/5</f>
        <v>91.746031746031733</v>
      </c>
      <c r="BT52" s="325"/>
      <c r="BU52" s="168" t="s">
        <v>196</v>
      </c>
      <c r="BV52" s="169">
        <f>SUM(BV48:BV51)</f>
        <v>24</v>
      </c>
      <c r="BW52" s="170">
        <f t="shared" ref="BW52:CB52" si="132">SUM(BW48:BW51)</f>
        <v>12</v>
      </c>
      <c r="BX52" s="170">
        <f t="shared" si="132"/>
        <v>0</v>
      </c>
      <c r="BY52" s="170">
        <f t="shared" si="132"/>
        <v>0</v>
      </c>
      <c r="BZ52" s="170">
        <f t="shared" si="132"/>
        <v>0</v>
      </c>
      <c r="CA52" s="170">
        <f t="shared" si="132"/>
        <v>0</v>
      </c>
      <c r="CB52" s="156">
        <f t="shared" si="132"/>
        <v>36</v>
      </c>
      <c r="CC52" s="176">
        <f>((BV52*5)+(BW52*4)+(BX52*3)+(BY52*2)+(BZ52*1))/(BV52+BW52+BX52+BY52+BZ52)</f>
        <v>4.666666666666667</v>
      </c>
      <c r="CD52" s="255" t="s">
        <v>100</v>
      </c>
      <c r="CE52" s="140">
        <f>CC52*100/5</f>
        <v>93.333333333333343</v>
      </c>
      <c r="CF52" s="325"/>
      <c r="CG52" s="168" t="s">
        <v>196</v>
      </c>
      <c r="CH52" s="175">
        <f t="shared" ref="CH52:CN52" si="133">SUM(CH48:CH51)</f>
        <v>397</v>
      </c>
      <c r="CI52" s="156">
        <f t="shared" si="133"/>
        <v>341</v>
      </c>
      <c r="CJ52" s="156">
        <f t="shared" si="133"/>
        <v>36</v>
      </c>
      <c r="CK52" s="156">
        <f t="shared" si="133"/>
        <v>0</v>
      </c>
      <c r="CL52" s="156">
        <f t="shared" si="133"/>
        <v>0</v>
      </c>
      <c r="CM52" s="156">
        <f t="shared" si="133"/>
        <v>0</v>
      </c>
      <c r="CN52" s="156">
        <f t="shared" si="133"/>
        <v>774</v>
      </c>
      <c r="CO52" s="176">
        <f>((CH52*5)+(CI52*4)+(CJ52*3)+(CK52*2)+(CL52*1))/(CH52+CI52+CJ52+CK52+CL52)</f>
        <v>4.4664082687338498</v>
      </c>
      <c r="CP52" s="255" t="s">
        <v>118</v>
      </c>
      <c r="CQ52" s="313">
        <f>CO52*100/5</f>
        <v>89.328165374676999</v>
      </c>
    </row>
    <row r="54" spans="1:95">
      <c r="CQ54" s="119" t="s">
        <v>212</v>
      </c>
    </row>
  </sheetData>
  <mergeCells count="136">
    <mergeCell ref="BI46:BI47"/>
    <mergeCell ref="BJ46:BN46"/>
    <mergeCell ref="BO46:BO47"/>
    <mergeCell ref="BP46:BP47"/>
    <mergeCell ref="BQ46:BS46"/>
    <mergeCell ref="BU1:CE1"/>
    <mergeCell ref="BU2:CE2"/>
    <mergeCell ref="BU12:BU13"/>
    <mergeCell ref="BV12:BZ12"/>
    <mergeCell ref="CA12:CA13"/>
    <mergeCell ref="CB12:CB13"/>
    <mergeCell ref="CC12:CE12"/>
    <mergeCell ref="BU32:BU33"/>
    <mergeCell ref="BV32:BZ32"/>
    <mergeCell ref="CA32:CA33"/>
    <mergeCell ref="CB32:CB33"/>
    <mergeCell ref="CC32:CE32"/>
    <mergeCell ref="BU46:BU47"/>
    <mergeCell ref="BV46:BZ46"/>
    <mergeCell ref="CA46:CA47"/>
    <mergeCell ref="CB46:CB47"/>
    <mergeCell ref="CC46:CE46"/>
    <mergeCell ref="BI1:BS1"/>
    <mergeCell ref="BI2:BS2"/>
    <mergeCell ref="BI12:BI13"/>
    <mergeCell ref="BJ12:BN12"/>
    <mergeCell ref="BO12:BO13"/>
    <mergeCell ref="BP12:BP13"/>
    <mergeCell ref="BQ12:BS12"/>
    <mergeCell ref="BI32:BI33"/>
    <mergeCell ref="BJ32:BN32"/>
    <mergeCell ref="BO32:BO33"/>
    <mergeCell ref="BP32:BP33"/>
    <mergeCell ref="BQ32:BS32"/>
    <mergeCell ref="AK46:AK47"/>
    <mergeCell ref="AL46:AP46"/>
    <mergeCell ref="AQ46:AQ47"/>
    <mergeCell ref="AR46:AR47"/>
    <mergeCell ref="AS46:AU46"/>
    <mergeCell ref="AW1:BG1"/>
    <mergeCell ref="AW2:BG2"/>
    <mergeCell ref="AW12:AW13"/>
    <mergeCell ref="AX12:BB12"/>
    <mergeCell ref="BC12:BC13"/>
    <mergeCell ref="BD12:BD13"/>
    <mergeCell ref="BE12:BG12"/>
    <mergeCell ref="AW32:AW33"/>
    <mergeCell ref="AX32:BB32"/>
    <mergeCell ref="BC32:BC33"/>
    <mergeCell ref="BD32:BD33"/>
    <mergeCell ref="BE32:BG32"/>
    <mergeCell ref="AW46:AW47"/>
    <mergeCell ref="AX46:BB46"/>
    <mergeCell ref="BC46:BC47"/>
    <mergeCell ref="BD46:BD47"/>
    <mergeCell ref="BE46:BG46"/>
    <mergeCell ref="AK1:AU1"/>
    <mergeCell ref="AK2:AU2"/>
    <mergeCell ref="AK12:AK13"/>
    <mergeCell ref="AL12:AP12"/>
    <mergeCell ref="AQ12:AQ13"/>
    <mergeCell ref="AR12:AR13"/>
    <mergeCell ref="AS12:AU12"/>
    <mergeCell ref="AK32:AK33"/>
    <mergeCell ref="AL32:AP32"/>
    <mergeCell ref="AQ32:AQ33"/>
    <mergeCell ref="AR32:AR33"/>
    <mergeCell ref="AS32:AU32"/>
    <mergeCell ref="T32:T33"/>
    <mergeCell ref="U32:W32"/>
    <mergeCell ref="M46:M47"/>
    <mergeCell ref="N46:R46"/>
    <mergeCell ref="S46:S47"/>
    <mergeCell ref="T46:T47"/>
    <mergeCell ref="U46:W46"/>
    <mergeCell ref="Y1:AI1"/>
    <mergeCell ref="Y2:AI2"/>
    <mergeCell ref="Y12:Y13"/>
    <mergeCell ref="Z12:AD12"/>
    <mergeCell ref="AE12:AE13"/>
    <mergeCell ref="AF12:AF13"/>
    <mergeCell ref="AG12:AI12"/>
    <mergeCell ref="Y32:Y33"/>
    <mergeCell ref="Z32:AD32"/>
    <mergeCell ref="AE32:AE33"/>
    <mergeCell ref="AF32:AF33"/>
    <mergeCell ref="AG32:AI32"/>
    <mergeCell ref="Y46:Y47"/>
    <mergeCell ref="Z46:AD46"/>
    <mergeCell ref="AE46:AE47"/>
    <mergeCell ref="AF46:AF47"/>
    <mergeCell ref="AG46:AI46"/>
    <mergeCell ref="H46:H47"/>
    <mergeCell ref="I12:K12"/>
    <mergeCell ref="I32:K32"/>
    <mergeCell ref="I46:K46"/>
    <mergeCell ref="H32:H33"/>
    <mergeCell ref="A46:A47"/>
    <mergeCell ref="B46:F46"/>
    <mergeCell ref="G46:G47"/>
    <mergeCell ref="A32:A33"/>
    <mergeCell ref="B32:F32"/>
    <mergeCell ref="CG1:CQ1"/>
    <mergeCell ref="CG2:CQ2"/>
    <mergeCell ref="CG12:CG13"/>
    <mergeCell ref="CH12:CL12"/>
    <mergeCell ref="CM12:CM13"/>
    <mergeCell ref="CN12:CN13"/>
    <mergeCell ref="CO12:CQ12"/>
    <mergeCell ref="G32:G33"/>
    <mergeCell ref="A1:K1"/>
    <mergeCell ref="A2:K2"/>
    <mergeCell ref="G12:G13"/>
    <mergeCell ref="H12:H13"/>
    <mergeCell ref="A12:A13"/>
    <mergeCell ref="B12:F12"/>
    <mergeCell ref="M1:W1"/>
    <mergeCell ref="M2:W2"/>
    <mergeCell ref="M12:M13"/>
    <mergeCell ref="N12:R12"/>
    <mergeCell ref="S12:S13"/>
    <mergeCell ref="T12:T13"/>
    <mergeCell ref="U12:W12"/>
    <mergeCell ref="M32:M33"/>
    <mergeCell ref="N32:R32"/>
    <mergeCell ref="S32:S33"/>
    <mergeCell ref="CO32:CQ32"/>
    <mergeCell ref="CG46:CG47"/>
    <mergeCell ref="CH46:CL46"/>
    <mergeCell ref="CM46:CM47"/>
    <mergeCell ref="CN46:CN47"/>
    <mergeCell ref="CO46:CQ46"/>
    <mergeCell ref="CG32:CG33"/>
    <mergeCell ref="CH32:CL32"/>
    <mergeCell ref="CM32:CM33"/>
    <mergeCell ref="CN32:CN33"/>
  </mergeCells>
  <phoneticPr fontId="3" type="noConversion"/>
  <printOptions horizontalCentered="1"/>
  <pageMargins left="0.15748031496062992" right="0.15748031496062992" top="0.31496062992125984" bottom="0.15748031496062992" header="0.27559055118110237" footer="0.1574803149606299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CS65"/>
  <sheetViews>
    <sheetView topLeftCell="CA56" zoomScaleSheetLayoutView="100" workbookViewId="0">
      <selection activeCell="CT62" sqref="CT62"/>
    </sheetView>
  </sheetViews>
  <sheetFormatPr defaultRowHeight="21.75"/>
  <cols>
    <col min="1" max="1" width="45.140625" style="125" customWidth="1"/>
    <col min="2" max="6" width="4.140625" style="119" customWidth="1"/>
    <col min="7" max="7" width="5.5703125" style="119" customWidth="1"/>
    <col min="8" max="8" width="5" style="119" customWidth="1"/>
    <col min="9" max="9" width="7.42578125" style="119" customWidth="1"/>
    <col min="10" max="10" width="11.28515625" style="119" customWidth="1"/>
    <col min="11" max="11" width="10" style="119" customWidth="1"/>
    <col min="12" max="12" width="2.7109375" style="117" customWidth="1"/>
    <col min="13" max="13" width="45.140625" style="125" customWidth="1"/>
    <col min="14" max="18" width="4.140625" style="119" customWidth="1"/>
    <col min="19" max="19" width="5.5703125" style="119" customWidth="1"/>
    <col min="20" max="20" width="5" style="119" customWidth="1"/>
    <col min="21" max="21" width="7.42578125" style="119" customWidth="1"/>
    <col min="22" max="22" width="9.85546875" style="119" customWidth="1"/>
    <col min="23" max="23" width="10" style="119" customWidth="1"/>
    <col min="24" max="24" width="2" style="193" customWidth="1"/>
    <col min="25" max="25" width="45.140625" style="125" customWidth="1"/>
    <col min="26" max="30" width="4.140625" style="119" customWidth="1"/>
    <col min="31" max="31" width="5.5703125" style="119" customWidth="1"/>
    <col min="32" max="32" width="5" style="119" customWidth="1"/>
    <col min="33" max="33" width="7.42578125" style="119" customWidth="1"/>
    <col min="34" max="34" width="9.85546875" style="119" customWidth="1"/>
    <col min="35" max="35" width="10" style="119" customWidth="1"/>
    <col min="36" max="36" width="2" style="193" customWidth="1"/>
    <col min="37" max="37" width="45.140625" style="125" customWidth="1"/>
    <col min="38" max="42" width="4.140625" style="119" customWidth="1"/>
    <col min="43" max="43" width="5.5703125" style="119" customWidth="1"/>
    <col min="44" max="44" width="5" style="119" customWidth="1"/>
    <col min="45" max="45" width="7.42578125" style="119" customWidth="1"/>
    <col min="46" max="46" width="9.85546875" style="119" customWidth="1"/>
    <col min="47" max="47" width="10" style="119" customWidth="1"/>
    <col min="48" max="48" width="2" style="193" customWidth="1"/>
    <col min="49" max="49" width="45.140625" style="125" customWidth="1"/>
    <col min="50" max="54" width="4.140625" style="119" customWidth="1"/>
    <col min="55" max="55" width="5.5703125" style="119" customWidth="1"/>
    <col min="56" max="56" width="5" style="119" customWidth="1"/>
    <col min="57" max="57" width="7.42578125" style="119" customWidth="1"/>
    <col min="58" max="58" width="9.85546875" style="119" customWidth="1"/>
    <col min="59" max="59" width="10" style="119" customWidth="1"/>
    <col min="60" max="60" width="2" style="193" customWidth="1"/>
    <col min="61" max="61" width="45.140625" style="125" customWidth="1"/>
    <col min="62" max="66" width="4.140625" style="119" customWidth="1"/>
    <col min="67" max="67" width="5.5703125" style="119" customWidth="1"/>
    <col min="68" max="68" width="5" style="119" customWidth="1"/>
    <col min="69" max="69" width="7.42578125" style="119" customWidth="1"/>
    <col min="70" max="70" width="9.85546875" style="119" customWidth="1"/>
    <col min="71" max="71" width="10" style="119" customWidth="1"/>
    <col min="72" max="72" width="2" style="193" customWidth="1"/>
    <col min="73" max="73" width="45.140625" style="125" customWidth="1"/>
    <col min="74" max="78" width="4.140625" style="119" customWidth="1"/>
    <col min="79" max="79" width="5.5703125" style="119" customWidth="1"/>
    <col min="80" max="80" width="5" style="119" customWidth="1"/>
    <col min="81" max="81" width="7.42578125" style="119" customWidth="1"/>
    <col min="82" max="82" width="9.85546875" style="119" customWidth="1"/>
    <col min="83" max="83" width="10" style="119" customWidth="1"/>
    <col min="84" max="84" width="2" style="193" customWidth="1"/>
    <col min="85" max="85" width="46.7109375" style="125" customWidth="1"/>
    <col min="86" max="90" width="4.140625" style="119" customWidth="1"/>
    <col min="91" max="91" width="5.7109375" style="119" customWidth="1"/>
    <col min="92" max="92" width="5" style="119" customWidth="1"/>
    <col min="93" max="93" width="7.28515625" style="119" customWidth="1"/>
    <col min="94" max="94" width="10" style="119" customWidth="1"/>
    <col min="95" max="95" width="9.140625" style="119"/>
    <col min="96" max="16384" width="9.140625" style="117"/>
  </cols>
  <sheetData>
    <row r="1" spans="1:95">
      <c r="A1" s="413" t="s">
        <v>200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M1" s="413" t="s">
        <v>200</v>
      </c>
      <c r="N1" s="413"/>
      <c r="O1" s="413"/>
      <c r="P1" s="413"/>
      <c r="Q1" s="413"/>
      <c r="R1" s="413"/>
      <c r="S1" s="413"/>
      <c r="T1" s="413"/>
      <c r="U1" s="413"/>
      <c r="V1" s="413"/>
      <c r="W1" s="413"/>
      <c r="Y1" s="413" t="s">
        <v>200</v>
      </c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K1" s="413" t="s">
        <v>200</v>
      </c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W1" s="413" t="s">
        <v>200</v>
      </c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I1" s="413" t="s">
        <v>200</v>
      </c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U1" s="413" t="s">
        <v>200</v>
      </c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G1" s="413" t="s">
        <v>199</v>
      </c>
      <c r="CH1" s="413"/>
      <c r="CI1" s="413"/>
      <c r="CJ1" s="413"/>
      <c r="CK1" s="413"/>
      <c r="CL1" s="413"/>
      <c r="CM1" s="413"/>
      <c r="CN1" s="413"/>
      <c r="CO1" s="413"/>
      <c r="CP1" s="413"/>
      <c r="CQ1" s="413"/>
    </row>
    <row r="2" spans="1:9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M2" s="413" t="s">
        <v>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Y2" s="413" t="s">
        <v>0</v>
      </c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K2" s="413" t="s">
        <v>0</v>
      </c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W2" s="413" t="s">
        <v>0</v>
      </c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I2" s="413" t="s">
        <v>0</v>
      </c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U2" s="413" t="s">
        <v>0</v>
      </c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G2" s="413" t="s">
        <v>0</v>
      </c>
      <c r="CH2" s="413"/>
      <c r="CI2" s="413"/>
      <c r="CJ2" s="413"/>
      <c r="CK2" s="413"/>
      <c r="CL2" s="413"/>
      <c r="CM2" s="413"/>
      <c r="CN2" s="413"/>
      <c r="CO2" s="413"/>
      <c r="CP2" s="413"/>
      <c r="CQ2" s="413"/>
    </row>
    <row r="3" spans="1:95">
      <c r="A3" s="118" t="s">
        <v>184</v>
      </c>
      <c r="M3" s="118" t="s">
        <v>184</v>
      </c>
      <c r="Y3" s="118" t="s">
        <v>184</v>
      </c>
      <c r="AK3" s="118" t="s">
        <v>184</v>
      </c>
      <c r="AW3" s="118" t="s">
        <v>184</v>
      </c>
      <c r="BI3" s="118" t="s">
        <v>184</v>
      </c>
      <c r="BU3" s="118" t="s">
        <v>184</v>
      </c>
      <c r="CG3" s="118" t="s">
        <v>184</v>
      </c>
    </row>
    <row r="4" spans="1:95" ht="28.5" customHeight="1">
      <c r="A4" s="118" t="s">
        <v>217</v>
      </c>
      <c r="B4" s="121"/>
      <c r="D4" s="122"/>
      <c r="E4" s="122"/>
      <c r="F4" s="122"/>
      <c r="G4" s="122"/>
      <c r="H4" s="122"/>
      <c r="I4" s="122"/>
      <c r="J4" s="123"/>
      <c r="M4" s="118" t="s">
        <v>220</v>
      </c>
      <c r="N4" s="121"/>
      <c r="P4" s="122"/>
      <c r="Q4" s="122"/>
      <c r="R4" s="122"/>
      <c r="S4" s="122"/>
      <c r="T4" s="122"/>
      <c r="U4" s="122"/>
      <c r="V4" s="123"/>
      <c r="Y4" s="118" t="s">
        <v>231</v>
      </c>
      <c r="Z4" s="121"/>
      <c r="AB4" s="122"/>
      <c r="AC4" s="122"/>
      <c r="AD4" s="122"/>
      <c r="AE4" s="122"/>
      <c r="AF4" s="122"/>
      <c r="AG4" s="122"/>
      <c r="AH4" s="123"/>
      <c r="AK4" s="118" t="s">
        <v>234</v>
      </c>
      <c r="AL4" s="121"/>
      <c r="AN4" s="122"/>
      <c r="AO4" s="122"/>
      <c r="AP4" s="122"/>
      <c r="AQ4" s="122"/>
      <c r="AR4" s="122"/>
      <c r="AS4" s="122"/>
      <c r="AT4" s="123"/>
      <c r="AW4" s="118" t="s">
        <v>237</v>
      </c>
      <c r="AX4" s="121"/>
      <c r="AZ4" s="122"/>
      <c r="BA4" s="122"/>
      <c r="BB4" s="122"/>
      <c r="BC4" s="122"/>
      <c r="BD4" s="122"/>
      <c r="BE4" s="122"/>
      <c r="BF4" s="123"/>
      <c r="BI4" s="118" t="s">
        <v>241</v>
      </c>
      <c r="BJ4" s="121"/>
      <c r="BL4" s="122"/>
      <c r="BM4" s="122"/>
      <c r="BN4" s="122"/>
      <c r="BO4" s="122"/>
      <c r="BP4" s="122"/>
      <c r="BQ4" s="122"/>
      <c r="BR4" s="123"/>
      <c r="BU4" s="118" t="s">
        <v>242</v>
      </c>
      <c r="BV4" s="121"/>
      <c r="BX4" s="122"/>
      <c r="BY4" s="122"/>
      <c r="BZ4" s="122"/>
      <c r="CA4" s="122"/>
      <c r="CB4" s="122"/>
      <c r="CC4" s="122"/>
      <c r="CD4" s="123"/>
      <c r="CG4" s="118" t="s">
        <v>230</v>
      </c>
      <c r="CH4" s="121"/>
      <c r="CJ4" s="122"/>
      <c r="CK4" s="122"/>
      <c r="CL4" s="122"/>
      <c r="CM4" s="122"/>
      <c r="CN4" s="122"/>
      <c r="CO4" s="122"/>
      <c r="CP4" s="123"/>
    </row>
    <row r="5" spans="1:95">
      <c r="A5" s="327" t="s">
        <v>218</v>
      </c>
      <c r="M5" s="118" t="s">
        <v>223</v>
      </c>
      <c r="Y5" s="118" t="s">
        <v>232</v>
      </c>
      <c r="AK5" s="118" t="s">
        <v>232</v>
      </c>
      <c r="AW5" s="118" t="s">
        <v>239</v>
      </c>
      <c r="BI5" s="118" t="s">
        <v>256</v>
      </c>
      <c r="BU5" s="118" t="s">
        <v>244</v>
      </c>
      <c r="CG5" s="118" t="s">
        <v>257</v>
      </c>
    </row>
    <row r="6" spans="1:95">
      <c r="A6" s="124" t="s">
        <v>186</v>
      </c>
      <c r="M6" s="124" t="s">
        <v>186</v>
      </c>
      <c r="Y6" s="124" t="s">
        <v>186</v>
      </c>
      <c r="AK6" s="124" t="s">
        <v>186</v>
      </c>
      <c r="AW6" s="124" t="s">
        <v>186</v>
      </c>
      <c r="BI6" s="124" t="s">
        <v>186</v>
      </c>
      <c r="BU6" s="124" t="s">
        <v>186</v>
      </c>
      <c r="CG6" s="124" t="s">
        <v>186</v>
      </c>
    </row>
    <row r="7" spans="1:95" ht="7.5" customHeight="1"/>
    <row r="8" spans="1:95">
      <c r="A8" s="124" t="s">
        <v>131</v>
      </c>
      <c r="M8" s="124" t="s">
        <v>131</v>
      </c>
      <c r="Y8" s="124" t="s">
        <v>131</v>
      </c>
      <c r="AK8" s="124" t="s">
        <v>131</v>
      </c>
      <c r="AW8" s="124" t="s">
        <v>131</v>
      </c>
      <c r="BI8" s="124" t="s">
        <v>131</v>
      </c>
      <c r="BU8" s="124" t="s">
        <v>131</v>
      </c>
      <c r="CG8" s="124" t="s">
        <v>131</v>
      </c>
    </row>
    <row r="9" spans="1:95">
      <c r="A9" s="124" t="s">
        <v>133</v>
      </c>
      <c r="M9" s="124" t="s">
        <v>133</v>
      </c>
      <c r="Y9" s="124" t="s">
        <v>133</v>
      </c>
      <c r="AK9" s="124" t="s">
        <v>133</v>
      </c>
      <c r="AW9" s="124" t="s">
        <v>133</v>
      </c>
      <c r="BI9" s="124" t="s">
        <v>133</v>
      </c>
      <c r="BU9" s="124" t="s">
        <v>133</v>
      </c>
      <c r="CG9" s="124" t="s">
        <v>133</v>
      </c>
    </row>
    <row r="10" spans="1:95">
      <c r="A10" s="125" t="s">
        <v>132</v>
      </c>
      <c r="M10" s="125" t="s">
        <v>132</v>
      </c>
      <c r="Y10" s="125" t="s">
        <v>132</v>
      </c>
      <c r="AK10" s="125" t="s">
        <v>132</v>
      </c>
      <c r="AW10" s="125" t="s">
        <v>132</v>
      </c>
      <c r="BI10" s="125" t="s">
        <v>132</v>
      </c>
      <c r="BU10" s="125" t="s">
        <v>132</v>
      </c>
      <c r="CG10" s="125" t="s">
        <v>132</v>
      </c>
    </row>
    <row r="11" spans="1:95" ht="9" customHeight="1" thickBot="1"/>
    <row r="12" spans="1:95" ht="25.5" customHeight="1">
      <c r="A12" s="398" t="s">
        <v>91</v>
      </c>
      <c r="B12" s="408" t="s">
        <v>90</v>
      </c>
      <c r="C12" s="409"/>
      <c r="D12" s="409"/>
      <c r="E12" s="409"/>
      <c r="F12" s="410"/>
      <c r="G12" s="414" t="s">
        <v>86</v>
      </c>
      <c r="H12" s="404" t="s">
        <v>2</v>
      </c>
      <c r="I12" s="395" t="s">
        <v>5</v>
      </c>
      <c r="J12" s="396"/>
      <c r="K12" s="397"/>
      <c r="M12" s="398" t="s">
        <v>91</v>
      </c>
      <c r="N12" s="408" t="s">
        <v>90</v>
      </c>
      <c r="O12" s="409"/>
      <c r="P12" s="409"/>
      <c r="Q12" s="409"/>
      <c r="R12" s="410"/>
      <c r="S12" s="414" t="s">
        <v>86</v>
      </c>
      <c r="T12" s="404" t="s">
        <v>2</v>
      </c>
      <c r="U12" s="395" t="s">
        <v>5</v>
      </c>
      <c r="V12" s="396"/>
      <c r="W12" s="397"/>
      <c r="Y12" s="398" t="s">
        <v>91</v>
      </c>
      <c r="Z12" s="408" t="s">
        <v>90</v>
      </c>
      <c r="AA12" s="409"/>
      <c r="AB12" s="409"/>
      <c r="AC12" s="409"/>
      <c r="AD12" s="410"/>
      <c r="AE12" s="414" t="s">
        <v>86</v>
      </c>
      <c r="AF12" s="404" t="s">
        <v>2</v>
      </c>
      <c r="AG12" s="395" t="s">
        <v>5</v>
      </c>
      <c r="AH12" s="396"/>
      <c r="AI12" s="397"/>
      <c r="AK12" s="398" t="s">
        <v>91</v>
      </c>
      <c r="AL12" s="408" t="s">
        <v>90</v>
      </c>
      <c r="AM12" s="409"/>
      <c r="AN12" s="409"/>
      <c r="AO12" s="409"/>
      <c r="AP12" s="410"/>
      <c r="AQ12" s="414" t="s">
        <v>86</v>
      </c>
      <c r="AR12" s="404" t="s">
        <v>2</v>
      </c>
      <c r="AS12" s="395" t="s">
        <v>5</v>
      </c>
      <c r="AT12" s="396"/>
      <c r="AU12" s="397"/>
      <c r="AW12" s="398" t="s">
        <v>91</v>
      </c>
      <c r="AX12" s="408" t="s">
        <v>90</v>
      </c>
      <c r="AY12" s="409"/>
      <c r="AZ12" s="409"/>
      <c r="BA12" s="409"/>
      <c r="BB12" s="410"/>
      <c r="BC12" s="414" t="s">
        <v>86</v>
      </c>
      <c r="BD12" s="404" t="s">
        <v>2</v>
      </c>
      <c r="BE12" s="395" t="s">
        <v>5</v>
      </c>
      <c r="BF12" s="396"/>
      <c r="BG12" s="397"/>
      <c r="BI12" s="398" t="s">
        <v>91</v>
      </c>
      <c r="BJ12" s="408" t="s">
        <v>90</v>
      </c>
      <c r="BK12" s="409"/>
      <c r="BL12" s="409"/>
      <c r="BM12" s="409"/>
      <c r="BN12" s="410"/>
      <c r="BO12" s="414" t="s">
        <v>86</v>
      </c>
      <c r="BP12" s="404" t="s">
        <v>2</v>
      </c>
      <c r="BQ12" s="395" t="s">
        <v>5</v>
      </c>
      <c r="BR12" s="396"/>
      <c r="BS12" s="397"/>
      <c r="BU12" s="398" t="s">
        <v>91</v>
      </c>
      <c r="BV12" s="408" t="s">
        <v>90</v>
      </c>
      <c r="BW12" s="409"/>
      <c r="BX12" s="409"/>
      <c r="BY12" s="409"/>
      <c r="BZ12" s="410"/>
      <c r="CA12" s="414" t="s">
        <v>86</v>
      </c>
      <c r="CB12" s="404" t="s">
        <v>2</v>
      </c>
      <c r="CC12" s="395" t="s">
        <v>5</v>
      </c>
      <c r="CD12" s="396"/>
      <c r="CE12" s="397"/>
      <c r="CG12" s="398" t="s">
        <v>85</v>
      </c>
      <c r="CH12" s="400" t="s">
        <v>1</v>
      </c>
      <c r="CI12" s="401"/>
      <c r="CJ12" s="401"/>
      <c r="CK12" s="401"/>
      <c r="CL12" s="401"/>
      <c r="CM12" s="414" t="s">
        <v>86</v>
      </c>
      <c r="CN12" s="404" t="s">
        <v>2</v>
      </c>
      <c r="CO12" s="406" t="s">
        <v>5</v>
      </c>
      <c r="CP12" s="406"/>
      <c r="CQ12" s="407"/>
    </row>
    <row r="13" spans="1:95" ht="25.5" customHeight="1" thickBot="1">
      <c r="A13" s="399"/>
      <c r="B13" s="126">
        <v>5</v>
      </c>
      <c r="C13" s="127">
        <v>4</v>
      </c>
      <c r="D13" s="127">
        <v>3</v>
      </c>
      <c r="E13" s="127">
        <v>2</v>
      </c>
      <c r="F13" s="127">
        <v>1</v>
      </c>
      <c r="G13" s="415"/>
      <c r="H13" s="405"/>
      <c r="I13" s="128" t="s">
        <v>52</v>
      </c>
      <c r="J13" s="129" t="s">
        <v>54</v>
      </c>
      <c r="K13" s="130" t="s">
        <v>53</v>
      </c>
      <c r="M13" s="399"/>
      <c r="N13" s="126">
        <v>5</v>
      </c>
      <c r="O13" s="127">
        <v>4</v>
      </c>
      <c r="P13" s="127">
        <v>3</v>
      </c>
      <c r="Q13" s="127">
        <v>2</v>
      </c>
      <c r="R13" s="127">
        <v>1</v>
      </c>
      <c r="S13" s="415"/>
      <c r="T13" s="405"/>
      <c r="U13" s="128" t="s">
        <v>52</v>
      </c>
      <c r="V13" s="129" t="s">
        <v>54</v>
      </c>
      <c r="W13" s="130" t="s">
        <v>53</v>
      </c>
      <c r="Y13" s="399"/>
      <c r="Z13" s="126">
        <v>5</v>
      </c>
      <c r="AA13" s="127">
        <v>4</v>
      </c>
      <c r="AB13" s="127">
        <v>3</v>
      </c>
      <c r="AC13" s="127">
        <v>2</v>
      </c>
      <c r="AD13" s="127">
        <v>1</v>
      </c>
      <c r="AE13" s="415"/>
      <c r="AF13" s="405"/>
      <c r="AG13" s="128" t="s">
        <v>52</v>
      </c>
      <c r="AH13" s="129" t="s">
        <v>54</v>
      </c>
      <c r="AI13" s="130" t="s">
        <v>53</v>
      </c>
      <c r="AK13" s="399"/>
      <c r="AL13" s="126">
        <v>5</v>
      </c>
      <c r="AM13" s="127">
        <v>4</v>
      </c>
      <c r="AN13" s="127">
        <v>3</v>
      </c>
      <c r="AO13" s="127">
        <v>2</v>
      </c>
      <c r="AP13" s="127">
        <v>1</v>
      </c>
      <c r="AQ13" s="415"/>
      <c r="AR13" s="405"/>
      <c r="AS13" s="128" t="s">
        <v>52</v>
      </c>
      <c r="AT13" s="129" t="s">
        <v>54</v>
      </c>
      <c r="AU13" s="130" t="s">
        <v>53</v>
      </c>
      <c r="AW13" s="399"/>
      <c r="AX13" s="126">
        <v>5</v>
      </c>
      <c r="AY13" s="127">
        <v>4</v>
      </c>
      <c r="AZ13" s="127">
        <v>3</v>
      </c>
      <c r="BA13" s="127">
        <v>2</v>
      </c>
      <c r="BB13" s="127">
        <v>1</v>
      </c>
      <c r="BC13" s="415"/>
      <c r="BD13" s="405"/>
      <c r="BE13" s="128" t="s">
        <v>52</v>
      </c>
      <c r="BF13" s="129" t="s">
        <v>54</v>
      </c>
      <c r="BG13" s="130" t="s">
        <v>53</v>
      </c>
      <c r="BI13" s="399"/>
      <c r="BJ13" s="126">
        <v>5</v>
      </c>
      <c r="BK13" s="127">
        <v>4</v>
      </c>
      <c r="BL13" s="127">
        <v>3</v>
      </c>
      <c r="BM13" s="127">
        <v>2</v>
      </c>
      <c r="BN13" s="127">
        <v>1</v>
      </c>
      <c r="BO13" s="415"/>
      <c r="BP13" s="405"/>
      <c r="BQ13" s="128" t="s">
        <v>52</v>
      </c>
      <c r="BR13" s="129" t="s">
        <v>54</v>
      </c>
      <c r="BS13" s="130" t="s">
        <v>53</v>
      </c>
      <c r="BU13" s="399"/>
      <c r="BV13" s="126">
        <v>5</v>
      </c>
      <c r="BW13" s="127">
        <v>4</v>
      </c>
      <c r="BX13" s="127">
        <v>3</v>
      </c>
      <c r="BY13" s="127">
        <v>2</v>
      </c>
      <c r="BZ13" s="127">
        <v>1</v>
      </c>
      <c r="CA13" s="415"/>
      <c r="CB13" s="405"/>
      <c r="CC13" s="128" t="s">
        <v>52</v>
      </c>
      <c r="CD13" s="129" t="s">
        <v>54</v>
      </c>
      <c r="CE13" s="130" t="s">
        <v>53</v>
      </c>
      <c r="CG13" s="399"/>
      <c r="CH13" s="126">
        <v>5</v>
      </c>
      <c r="CI13" s="127">
        <v>4</v>
      </c>
      <c r="CJ13" s="127">
        <v>3</v>
      </c>
      <c r="CK13" s="127">
        <v>2</v>
      </c>
      <c r="CL13" s="127">
        <v>1</v>
      </c>
      <c r="CM13" s="415"/>
      <c r="CN13" s="405"/>
      <c r="CO13" s="128" t="s">
        <v>52</v>
      </c>
      <c r="CP13" s="129" t="s">
        <v>54</v>
      </c>
      <c r="CQ13" s="130" t="s">
        <v>53</v>
      </c>
    </row>
    <row r="14" spans="1:95" ht="26.25" customHeight="1">
      <c r="A14" s="174" t="s">
        <v>134</v>
      </c>
      <c r="B14" s="141"/>
      <c r="C14" s="47"/>
      <c r="D14" s="47"/>
      <c r="E14" s="47"/>
      <c r="F14" s="47"/>
      <c r="G14" s="46"/>
      <c r="H14" s="47"/>
      <c r="I14" s="142"/>
      <c r="J14" s="143"/>
      <c r="K14" s="144"/>
      <c r="M14" s="174" t="s">
        <v>134</v>
      </c>
      <c r="N14" s="141"/>
      <c r="O14" s="47"/>
      <c r="P14" s="47"/>
      <c r="Q14" s="47"/>
      <c r="R14" s="47"/>
      <c r="S14" s="46"/>
      <c r="T14" s="47"/>
      <c r="U14" s="142"/>
      <c r="V14" s="143"/>
      <c r="W14" s="144"/>
      <c r="Y14" s="174" t="s">
        <v>134</v>
      </c>
      <c r="Z14" s="141"/>
      <c r="AA14" s="47"/>
      <c r="AB14" s="47"/>
      <c r="AC14" s="47"/>
      <c r="AD14" s="47"/>
      <c r="AE14" s="46"/>
      <c r="AF14" s="47"/>
      <c r="AG14" s="142"/>
      <c r="AH14" s="143"/>
      <c r="AI14" s="144"/>
      <c r="AK14" s="174" t="s">
        <v>134</v>
      </c>
      <c r="AL14" s="141"/>
      <c r="AM14" s="47"/>
      <c r="AN14" s="47"/>
      <c r="AO14" s="47"/>
      <c r="AP14" s="47"/>
      <c r="AQ14" s="46"/>
      <c r="AR14" s="47"/>
      <c r="AS14" s="142"/>
      <c r="AT14" s="143"/>
      <c r="AU14" s="144"/>
      <c r="AW14" s="174" t="s">
        <v>134</v>
      </c>
      <c r="AX14" s="141"/>
      <c r="AY14" s="47"/>
      <c r="AZ14" s="47"/>
      <c r="BA14" s="47"/>
      <c r="BB14" s="47"/>
      <c r="BC14" s="46"/>
      <c r="BD14" s="47"/>
      <c r="BE14" s="142"/>
      <c r="BF14" s="143"/>
      <c r="BG14" s="144"/>
      <c r="BI14" s="174" t="s">
        <v>134</v>
      </c>
      <c r="BJ14" s="141"/>
      <c r="BK14" s="358"/>
      <c r="BL14" s="358"/>
      <c r="BM14" s="358"/>
      <c r="BN14" s="358"/>
      <c r="BO14" s="359"/>
      <c r="BP14" s="358"/>
      <c r="BQ14" s="142"/>
      <c r="BR14" s="143"/>
      <c r="BS14" s="144"/>
      <c r="BU14" s="174" t="s">
        <v>134</v>
      </c>
      <c r="BV14" s="141"/>
      <c r="BW14" s="47"/>
      <c r="BX14" s="47"/>
      <c r="BY14" s="47"/>
      <c r="BZ14" s="47"/>
      <c r="CA14" s="46"/>
      <c r="CB14" s="47"/>
      <c r="CC14" s="142"/>
      <c r="CD14" s="143"/>
      <c r="CE14" s="144"/>
      <c r="CG14" s="257" t="s">
        <v>134</v>
      </c>
      <c r="CH14" s="258"/>
      <c r="CI14" s="259"/>
      <c r="CJ14" s="259"/>
      <c r="CK14" s="259"/>
      <c r="CL14" s="259"/>
      <c r="CM14" s="259"/>
      <c r="CN14" s="259"/>
      <c r="CO14" s="259"/>
      <c r="CP14" s="259"/>
      <c r="CQ14" s="260"/>
    </row>
    <row r="15" spans="1:95" ht="23.25" customHeight="1">
      <c r="A15" s="145" t="s">
        <v>135</v>
      </c>
      <c r="B15" s="131">
        <v>4</v>
      </c>
      <c r="C15" s="132">
        <v>5</v>
      </c>
      <c r="D15" s="132">
        <v>0</v>
      </c>
      <c r="E15" s="132">
        <v>0</v>
      </c>
      <c r="F15" s="132">
        <v>0</v>
      </c>
      <c r="G15" s="132">
        <v>0</v>
      </c>
      <c r="H15" s="132">
        <f>SUM(B15:G15)</f>
        <v>9</v>
      </c>
      <c r="I15" s="133"/>
      <c r="J15" s="134"/>
      <c r="K15" s="135"/>
      <c r="M15" s="145" t="s">
        <v>135</v>
      </c>
      <c r="N15" s="131">
        <v>2</v>
      </c>
      <c r="O15" s="132">
        <v>2</v>
      </c>
      <c r="P15" s="132">
        <v>0</v>
      </c>
      <c r="Q15" s="132">
        <v>0</v>
      </c>
      <c r="R15" s="132">
        <v>0</v>
      </c>
      <c r="S15" s="132">
        <v>0</v>
      </c>
      <c r="T15" s="132">
        <f>SUM(N15:S15)</f>
        <v>4</v>
      </c>
      <c r="U15" s="133"/>
      <c r="V15" s="134"/>
      <c r="W15" s="135"/>
      <c r="Y15" s="145" t="s">
        <v>135</v>
      </c>
      <c r="Z15" s="131">
        <v>2</v>
      </c>
      <c r="AA15" s="132">
        <v>2</v>
      </c>
      <c r="AB15" s="132">
        <v>0</v>
      </c>
      <c r="AC15" s="132">
        <v>0</v>
      </c>
      <c r="AD15" s="132">
        <v>0</v>
      </c>
      <c r="AE15" s="132">
        <v>0</v>
      </c>
      <c r="AF15" s="132">
        <f>SUM(Z15:AE15)</f>
        <v>4</v>
      </c>
      <c r="AG15" s="133"/>
      <c r="AH15" s="134"/>
      <c r="AI15" s="135"/>
      <c r="AK15" s="145" t="s">
        <v>135</v>
      </c>
      <c r="AL15" s="131">
        <v>2</v>
      </c>
      <c r="AM15" s="132">
        <v>2</v>
      </c>
      <c r="AN15" s="132">
        <v>0</v>
      </c>
      <c r="AO15" s="132">
        <v>0</v>
      </c>
      <c r="AP15" s="132">
        <v>0</v>
      </c>
      <c r="AQ15" s="132">
        <v>0</v>
      </c>
      <c r="AR15" s="132">
        <f>SUM(AL15:AQ15)</f>
        <v>4</v>
      </c>
      <c r="AS15" s="133"/>
      <c r="AT15" s="134"/>
      <c r="AU15" s="135"/>
      <c r="AW15" s="145" t="s">
        <v>135</v>
      </c>
      <c r="AX15" s="131">
        <v>4</v>
      </c>
      <c r="AY15" s="132">
        <v>2</v>
      </c>
      <c r="AZ15" s="132">
        <v>0</v>
      </c>
      <c r="BA15" s="132">
        <v>0</v>
      </c>
      <c r="BB15" s="132">
        <v>0</v>
      </c>
      <c r="BC15" s="132">
        <v>0</v>
      </c>
      <c r="BD15" s="132">
        <f>SUM(AX15:BC15)</f>
        <v>6</v>
      </c>
      <c r="BE15" s="133"/>
      <c r="BF15" s="134"/>
      <c r="BG15" s="135"/>
      <c r="BI15" s="145" t="s">
        <v>135</v>
      </c>
      <c r="BJ15" s="131">
        <v>11</v>
      </c>
      <c r="BK15" s="132">
        <v>3</v>
      </c>
      <c r="BL15" s="132">
        <v>0</v>
      </c>
      <c r="BM15" s="132">
        <v>0</v>
      </c>
      <c r="BN15" s="132">
        <v>0</v>
      </c>
      <c r="BO15" s="132">
        <v>0</v>
      </c>
      <c r="BP15" s="132">
        <f>SUM(BJ15:BO15)</f>
        <v>14</v>
      </c>
      <c r="BQ15" s="133"/>
      <c r="BR15" s="134"/>
      <c r="BS15" s="135"/>
      <c r="BU15" s="145" t="s">
        <v>135</v>
      </c>
      <c r="BV15" s="131">
        <v>1</v>
      </c>
      <c r="BW15" s="132">
        <v>1</v>
      </c>
      <c r="BX15" s="132">
        <v>0</v>
      </c>
      <c r="BY15" s="132">
        <v>0</v>
      </c>
      <c r="BZ15" s="132">
        <v>0</v>
      </c>
      <c r="CA15" s="132">
        <v>0</v>
      </c>
      <c r="CB15" s="132">
        <f>SUM(BV15:CA15)</f>
        <v>2</v>
      </c>
      <c r="CC15" s="133"/>
      <c r="CD15" s="134"/>
      <c r="CE15" s="135"/>
      <c r="CG15" s="261" t="s">
        <v>135</v>
      </c>
      <c r="CH15" s="262">
        <f>B15+N15+Z15+AL15+AX15+BJ15+BV15</f>
        <v>26</v>
      </c>
      <c r="CI15" s="263">
        <f t="shared" ref="CI15:CM15" si="0">C15+O15+AA15+AM15+AY15+BK15+BW15</f>
        <v>17</v>
      </c>
      <c r="CJ15" s="263">
        <f t="shared" si="0"/>
        <v>0</v>
      </c>
      <c r="CK15" s="263">
        <f t="shared" si="0"/>
        <v>0</v>
      </c>
      <c r="CL15" s="263">
        <f t="shared" si="0"/>
        <v>0</v>
      </c>
      <c r="CM15" s="263">
        <f t="shared" si="0"/>
        <v>0</v>
      </c>
      <c r="CN15" s="263">
        <f>SUM(CH15:CM15)</f>
        <v>43</v>
      </c>
      <c r="CO15" s="263"/>
      <c r="CP15" s="263"/>
      <c r="CQ15" s="264"/>
    </row>
    <row r="16" spans="1:95" ht="27.75" customHeight="1">
      <c r="A16" s="136" t="s">
        <v>136</v>
      </c>
      <c r="B16" s="146">
        <v>6</v>
      </c>
      <c r="C16" s="147">
        <v>3</v>
      </c>
      <c r="D16" s="147">
        <v>0</v>
      </c>
      <c r="E16" s="147">
        <v>0</v>
      </c>
      <c r="F16" s="147">
        <v>0</v>
      </c>
      <c r="G16" s="147">
        <v>0</v>
      </c>
      <c r="H16" s="132">
        <f>SUM(B16:G16)</f>
        <v>9</v>
      </c>
      <c r="I16" s="133"/>
      <c r="J16" s="134"/>
      <c r="K16" s="135"/>
      <c r="M16" s="136" t="s">
        <v>136</v>
      </c>
      <c r="N16" s="146">
        <v>3</v>
      </c>
      <c r="O16" s="147">
        <v>1</v>
      </c>
      <c r="P16" s="147">
        <v>0</v>
      </c>
      <c r="Q16" s="147">
        <v>0</v>
      </c>
      <c r="R16" s="147">
        <v>0</v>
      </c>
      <c r="S16" s="147">
        <v>0</v>
      </c>
      <c r="T16" s="132">
        <f>SUM(N16:S16)</f>
        <v>4</v>
      </c>
      <c r="U16" s="133"/>
      <c r="V16" s="134"/>
      <c r="W16" s="135"/>
      <c r="Y16" s="136" t="s">
        <v>136</v>
      </c>
      <c r="Z16" s="146">
        <v>2</v>
      </c>
      <c r="AA16" s="147">
        <v>2</v>
      </c>
      <c r="AB16" s="147">
        <v>0</v>
      </c>
      <c r="AC16" s="147">
        <v>0</v>
      </c>
      <c r="AD16" s="147">
        <v>0</v>
      </c>
      <c r="AE16" s="147">
        <v>0</v>
      </c>
      <c r="AF16" s="132">
        <f>SUM(Z16:AE16)</f>
        <v>4</v>
      </c>
      <c r="AG16" s="133"/>
      <c r="AH16" s="134"/>
      <c r="AI16" s="135"/>
      <c r="AK16" s="136" t="s">
        <v>136</v>
      </c>
      <c r="AL16" s="146">
        <v>3</v>
      </c>
      <c r="AM16" s="147">
        <v>1</v>
      </c>
      <c r="AN16" s="147">
        <v>0</v>
      </c>
      <c r="AO16" s="147">
        <v>0</v>
      </c>
      <c r="AP16" s="147">
        <v>0</v>
      </c>
      <c r="AQ16" s="147">
        <v>0</v>
      </c>
      <c r="AR16" s="132">
        <f>SUM(AL16:AQ16)</f>
        <v>4</v>
      </c>
      <c r="AS16" s="133"/>
      <c r="AT16" s="134"/>
      <c r="AU16" s="135"/>
      <c r="AW16" s="136" t="s">
        <v>136</v>
      </c>
      <c r="AX16" s="146">
        <v>5</v>
      </c>
      <c r="AY16" s="147">
        <v>1</v>
      </c>
      <c r="AZ16" s="147">
        <v>0</v>
      </c>
      <c r="BA16" s="147">
        <v>0</v>
      </c>
      <c r="BB16" s="147">
        <v>0</v>
      </c>
      <c r="BC16" s="147">
        <v>0</v>
      </c>
      <c r="BD16" s="132">
        <f>SUM(AX16:BC16)</f>
        <v>6</v>
      </c>
      <c r="BE16" s="133"/>
      <c r="BF16" s="134"/>
      <c r="BG16" s="135"/>
      <c r="BI16" s="136" t="s">
        <v>136</v>
      </c>
      <c r="BJ16" s="146">
        <v>12</v>
      </c>
      <c r="BK16" s="147">
        <v>2</v>
      </c>
      <c r="BL16" s="147">
        <v>0</v>
      </c>
      <c r="BM16" s="147">
        <v>0</v>
      </c>
      <c r="BN16" s="147">
        <v>0</v>
      </c>
      <c r="BO16" s="147">
        <v>0</v>
      </c>
      <c r="BP16" s="132">
        <f>SUM(BJ16:BO16)</f>
        <v>14</v>
      </c>
      <c r="BQ16" s="133"/>
      <c r="BR16" s="134"/>
      <c r="BS16" s="135"/>
      <c r="BU16" s="136" t="s">
        <v>136</v>
      </c>
      <c r="BV16" s="146">
        <v>1</v>
      </c>
      <c r="BW16" s="147">
        <v>1</v>
      </c>
      <c r="BX16" s="147">
        <v>0</v>
      </c>
      <c r="BY16" s="147">
        <v>0</v>
      </c>
      <c r="BZ16" s="147">
        <v>0</v>
      </c>
      <c r="CA16" s="147">
        <v>0</v>
      </c>
      <c r="CB16" s="132">
        <f>SUM(BV16:CA16)</f>
        <v>2</v>
      </c>
      <c r="CC16" s="133"/>
      <c r="CD16" s="134"/>
      <c r="CE16" s="135"/>
      <c r="CG16" s="261" t="s">
        <v>136</v>
      </c>
      <c r="CH16" s="262">
        <f t="shared" ref="CH16:CH19" si="1">B16+N16+Z16+AL16+AX16+BJ16+BV16</f>
        <v>32</v>
      </c>
      <c r="CI16" s="263">
        <f t="shared" ref="CI16:CI19" si="2">C16+O16+AA16+AM16+AY16+BK16+BW16</f>
        <v>11</v>
      </c>
      <c r="CJ16" s="263">
        <f t="shared" ref="CJ16:CJ19" si="3">D16+P16+AB16+AN16+AZ16+BL16+BX16</f>
        <v>0</v>
      </c>
      <c r="CK16" s="263">
        <f t="shared" ref="CK16:CK19" si="4">E16+Q16+AC16+AO16+BA16+BM16+BY16</f>
        <v>0</v>
      </c>
      <c r="CL16" s="263">
        <f t="shared" ref="CL16:CL19" si="5">F16+R16+AD16+AP16+BB16+BN16+BZ16</f>
        <v>0</v>
      </c>
      <c r="CM16" s="263">
        <f t="shared" ref="CM16:CM19" si="6">G16+S16+AE16+AQ16+BC16+BO16+CA16</f>
        <v>0</v>
      </c>
      <c r="CN16" s="263">
        <f>SUM(CH16:CM16)</f>
        <v>43</v>
      </c>
      <c r="CO16" s="263"/>
      <c r="CP16" s="263"/>
      <c r="CQ16" s="264"/>
    </row>
    <row r="17" spans="1:95" ht="46.5" customHeight="1">
      <c r="A17" s="45" t="s">
        <v>137</v>
      </c>
      <c r="B17" s="131">
        <v>6</v>
      </c>
      <c r="C17" s="132">
        <v>3</v>
      </c>
      <c r="D17" s="132">
        <v>0</v>
      </c>
      <c r="E17" s="132">
        <v>0</v>
      </c>
      <c r="F17" s="132">
        <v>0</v>
      </c>
      <c r="G17" s="132">
        <v>0</v>
      </c>
      <c r="H17" s="132">
        <f>SUM(B17:G17)</f>
        <v>9</v>
      </c>
      <c r="I17" s="133"/>
      <c r="J17" s="134"/>
      <c r="K17" s="135"/>
      <c r="M17" s="45" t="s">
        <v>137</v>
      </c>
      <c r="N17" s="131">
        <v>2</v>
      </c>
      <c r="O17" s="132">
        <v>2</v>
      </c>
      <c r="P17" s="132">
        <v>0</v>
      </c>
      <c r="Q17" s="132">
        <v>0</v>
      </c>
      <c r="R17" s="132">
        <v>0</v>
      </c>
      <c r="S17" s="132">
        <v>0</v>
      </c>
      <c r="T17" s="132">
        <f>SUM(N17:S17)</f>
        <v>4</v>
      </c>
      <c r="U17" s="133"/>
      <c r="V17" s="134"/>
      <c r="W17" s="135"/>
      <c r="Y17" s="45" t="s">
        <v>137</v>
      </c>
      <c r="Z17" s="131">
        <v>3</v>
      </c>
      <c r="AA17" s="132">
        <v>1</v>
      </c>
      <c r="AB17" s="132">
        <v>0</v>
      </c>
      <c r="AC17" s="132">
        <v>0</v>
      </c>
      <c r="AD17" s="132">
        <v>0</v>
      </c>
      <c r="AE17" s="132">
        <v>0</v>
      </c>
      <c r="AF17" s="132">
        <f>SUM(Z17:AE17)</f>
        <v>4</v>
      </c>
      <c r="AG17" s="133"/>
      <c r="AH17" s="134"/>
      <c r="AI17" s="135"/>
      <c r="AK17" s="45" t="s">
        <v>137</v>
      </c>
      <c r="AL17" s="131">
        <v>3</v>
      </c>
      <c r="AM17" s="132">
        <v>1</v>
      </c>
      <c r="AN17" s="132">
        <v>0</v>
      </c>
      <c r="AO17" s="132">
        <v>0</v>
      </c>
      <c r="AP17" s="132">
        <v>0</v>
      </c>
      <c r="AQ17" s="132">
        <v>0</v>
      </c>
      <c r="AR17" s="132">
        <f>SUM(AL17:AQ17)</f>
        <v>4</v>
      </c>
      <c r="AS17" s="133"/>
      <c r="AT17" s="134"/>
      <c r="AU17" s="135"/>
      <c r="AW17" s="45" t="s">
        <v>137</v>
      </c>
      <c r="AX17" s="131">
        <v>5</v>
      </c>
      <c r="AY17" s="132">
        <v>1</v>
      </c>
      <c r="AZ17" s="132">
        <v>0</v>
      </c>
      <c r="BA17" s="132">
        <v>0</v>
      </c>
      <c r="BB17" s="132">
        <v>0</v>
      </c>
      <c r="BC17" s="132">
        <v>0</v>
      </c>
      <c r="BD17" s="132">
        <f>SUM(AX17:BC17)</f>
        <v>6</v>
      </c>
      <c r="BE17" s="133"/>
      <c r="BF17" s="134"/>
      <c r="BG17" s="135"/>
      <c r="BI17" s="45" t="s">
        <v>137</v>
      </c>
      <c r="BJ17" s="131">
        <v>10</v>
      </c>
      <c r="BK17" s="132">
        <v>4</v>
      </c>
      <c r="BL17" s="132">
        <v>0</v>
      </c>
      <c r="BM17" s="132">
        <v>0</v>
      </c>
      <c r="BN17" s="132">
        <v>0</v>
      </c>
      <c r="BO17" s="132">
        <v>0</v>
      </c>
      <c r="BP17" s="132">
        <f>SUM(BJ17:BO17)</f>
        <v>14</v>
      </c>
      <c r="BQ17" s="133"/>
      <c r="BR17" s="134"/>
      <c r="BS17" s="135"/>
      <c r="BU17" s="45" t="s">
        <v>137</v>
      </c>
      <c r="BV17" s="131">
        <v>1</v>
      </c>
      <c r="BW17" s="132">
        <v>1</v>
      </c>
      <c r="BX17" s="132">
        <v>0</v>
      </c>
      <c r="BY17" s="132">
        <v>0</v>
      </c>
      <c r="BZ17" s="132">
        <v>0</v>
      </c>
      <c r="CA17" s="132">
        <v>0</v>
      </c>
      <c r="CB17" s="132">
        <f>SUM(BV17:CA17)</f>
        <v>2</v>
      </c>
      <c r="CC17" s="133"/>
      <c r="CD17" s="134"/>
      <c r="CE17" s="135"/>
      <c r="CG17" s="265" t="s">
        <v>137</v>
      </c>
      <c r="CH17" s="262">
        <f t="shared" si="1"/>
        <v>30</v>
      </c>
      <c r="CI17" s="263">
        <f t="shared" si="2"/>
        <v>13</v>
      </c>
      <c r="CJ17" s="263">
        <f t="shared" si="3"/>
        <v>0</v>
      </c>
      <c r="CK17" s="263">
        <f t="shared" si="4"/>
        <v>0</v>
      </c>
      <c r="CL17" s="263">
        <f t="shared" si="5"/>
        <v>0</v>
      </c>
      <c r="CM17" s="263">
        <f t="shared" si="6"/>
        <v>0</v>
      </c>
      <c r="CN17" s="263">
        <f>SUM(CH17:CM17)</f>
        <v>43</v>
      </c>
      <c r="CO17" s="263"/>
      <c r="CP17" s="263"/>
      <c r="CQ17" s="264"/>
    </row>
    <row r="18" spans="1:95" ht="37.5">
      <c r="A18" s="205" t="s">
        <v>138</v>
      </c>
      <c r="B18" s="146">
        <v>5</v>
      </c>
      <c r="C18" s="147">
        <v>4</v>
      </c>
      <c r="D18" s="147">
        <v>0</v>
      </c>
      <c r="E18" s="147">
        <v>0</v>
      </c>
      <c r="F18" s="147">
        <v>0</v>
      </c>
      <c r="G18" s="147">
        <v>0</v>
      </c>
      <c r="H18" s="132">
        <f>SUM(B18:G18)</f>
        <v>9</v>
      </c>
      <c r="I18" s="133"/>
      <c r="J18" s="134"/>
      <c r="K18" s="135"/>
      <c r="M18" s="205" t="s">
        <v>138</v>
      </c>
      <c r="N18" s="146">
        <v>2</v>
      </c>
      <c r="O18" s="147">
        <v>2</v>
      </c>
      <c r="P18" s="147">
        <v>0</v>
      </c>
      <c r="Q18" s="147">
        <v>0</v>
      </c>
      <c r="R18" s="147">
        <v>0</v>
      </c>
      <c r="S18" s="147">
        <v>0</v>
      </c>
      <c r="T18" s="132">
        <f>SUM(N18:S18)</f>
        <v>4</v>
      </c>
      <c r="U18" s="133"/>
      <c r="V18" s="134"/>
      <c r="W18" s="135"/>
      <c r="Y18" s="205" t="s">
        <v>138</v>
      </c>
      <c r="Z18" s="146">
        <v>2</v>
      </c>
      <c r="AA18" s="147">
        <v>2</v>
      </c>
      <c r="AB18" s="147">
        <v>0</v>
      </c>
      <c r="AC18" s="147">
        <v>0</v>
      </c>
      <c r="AD18" s="147">
        <v>0</v>
      </c>
      <c r="AE18" s="147">
        <v>0</v>
      </c>
      <c r="AF18" s="132">
        <f>SUM(Z18:AE18)</f>
        <v>4</v>
      </c>
      <c r="AG18" s="133"/>
      <c r="AH18" s="134"/>
      <c r="AI18" s="135"/>
      <c r="AK18" s="205" t="s">
        <v>138</v>
      </c>
      <c r="AL18" s="146">
        <v>2</v>
      </c>
      <c r="AM18" s="147">
        <v>2</v>
      </c>
      <c r="AN18" s="147">
        <v>0</v>
      </c>
      <c r="AO18" s="147">
        <v>0</v>
      </c>
      <c r="AP18" s="147">
        <v>0</v>
      </c>
      <c r="AQ18" s="147">
        <v>0</v>
      </c>
      <c r="AR18" s="132">
        <f>SUM(AL18:AQ18)</f>
        <v>4</v>
      </c>
      <c r="AS18" s="133"/>
      <c r="AT18" s="134"/>
      <c r="AU18" s="135"/>
      <c r="AW18" s="205" t="s">
        <v>138</v>
      </c>
      <c r="AX18" s="146">
        <v>3</v>
      </c>
      <c r="AY18" s="147">
        <v>3</v>
      </c>
      <c r="AZ18" s="147">
        <v>0</v>
      </c>
      <c r="BA18" s="147">
        <v>0</v>
      </c>
      <c r="BB18" s="147">
        <v>0</v>
      </c>
      <c r="BC18" s="147">
        <v>0</v>
      </c>
      <c r="BD18" s="132">
        <f>SUM(AX18:BC18)</f>
        <v>6</v>
      </c>
      <c r="BE18" s="133"/>
      <c r="BF18" s="134"/>
      <c r="BG18" s="135"/>
      <c r="BI18" s="205" t="s">
        <v>138</v>
      </c>
      <c r="BJ18" s="146">
        <v>10</v>
      </c>
      <c r="BK18" s="147">
        <v>4</v>
      </c>
      <c r="BL18" s="147">
        <v>0</v>
      </c>
      <c r="BM18" s="147">
        <v>0</v>
      </c>
      <c r="BN18" s="147">
        <v>0</v>
      </c>
      <c r="BO18" s="147">
        <v>0</v>
      </c>
      <c r="BP18" s="132">
        <f>SUM(BJ18:BO18)</f>
        <v>14</v>
      </c>
      <c r="BQ18" s="133"/>
      <c r="BR18" s="134"/>
      <c r="BS18" s="135"/>
      <c r="BU18" s="205" t="s">
        <v>138</v>
      </c>
      <c r="BV18" s="146">
        <v>1</v>
      </c>
      <c r="BW18" s="147">
        <v>1</v>
      </c>
      <c r="BX18" s="147">
        <v>0</v>
      </c>
      <c r="BY18" s="147">
        <v>0</v>
      </c>
      <c r="BZ18" s="147">
        <v>0</v>
      </c>
      <c r="CA18" s="147">
        <v>0</v>
      </c>
      <c r="CB18" s="132">
        <f>SUM(BV18:CA18)</f>
        <v>2</v>
      </c>
      <c r="CC18" s="133"/>
      <c r="CD18" s="134"/>
      <c r="CE18" s="135"/>
      <c r="CG18" s="265" t="s">
        <v>138</v>
      </c>
      <c r="CH18" s="262">
        <f t="shared" si="1"/>
        <v>25</v>
      </c>
      <c r="CI18" s="263">
        <f t="shared" si="2"/>
        <v>18</v>
      </c>
      <c r="CJ18" s="263">
        <f t="shared" si="3"/>
        <v>0</v>
      </c>
      <c r="CK18" s="263">
        <f t="shared" si="4"/>
        <v>0</v>
      </c>
      <c r="CL18" s="263">
        <f t="shared" si="5"/>
        <v>0</v>
      </c>
      <c r="CM18" s="263">
        <f t="shared" si="6"/>
        <v>0</v>
      </c>
      <c r="CN18" s="263">
        <f>SUM(CH18:CM18)</f>
        <v>43</v>
      </c>
      <c r="CO18" s="263"/>
      <c r="CP18" s="263"/>
      <c r="CQ18" s="264"/>
    </row>
    <row r="19" spans="1:95" ht="59.25" customHeight="1" thickBot="1">
      <c r="A19" s="48" t="s">
        <v>139</v>
      </c>
      <c r="B19" s="146">
        <v>4</v>
      </c>
      <c r="C19" s="147">
        <v>5</v>
      </c>
      <c r="D19" s="147">
        <v>0</v>
      </c>
      <c r="E19" s="147">
        <v>0</v>
      </c>
      <c r="F19" s="147">
        <v>0</v>
      </c>
      <c r="G19" s="147">
        <v>0</v>
      </c>
      <c r="H19" s="132">
        <f>SUM(B19:G19)</f>
        <v>9</v>
      </c>
      <c r="I19" s="148"/>
      <c r="J19" s="149"/>
      <c r="K19" s="150"/>
      <c r="M19" s="48" t="s">
        <v>139</v>
      </c>
      <c r="N19" s="146">
        <v>1</v>
      </c>
      <c r="O19" s="147">
        <v>3</v>
      </c>
      <c r="P19" s="147">
        <v>0</v>
      </c>
      <c r="Q19" s="147">
        <v>0</v>
      </c>
      <c r="R19" s="147">
        <v>0</v>
      </c>
      <c r="S19" s="147">
        <v>0</v>
      </c>
      <c r="T19" s="132">
        <f>SUM(N19:S19)</f>
        <v>4</v>
      </c>
      <c r="U19" s="148"/>
      <c r="V19" s="149"/>
      <c r="W19" s="150"/>
      <c r="Y19" s="48" t="s">
        <v>139</v>
      </c>
      <c r="Z19" s="146">
        <v>3</v>
      </c>
      <c r="AA19" s="147">
        <v>1</v>
      </c>
      <c r="AB19" s="147">
        <v>0</v>
      </c>
      <c r="AC19" s="147">
        <v>0</v>
      </c>
      <c r="AD19" s="147">
        <v>0</v>
      </c>
      <c r="AE19" s="147">
        <v>0</v>
      </c>
      <c r="AF19" s="132">
        <f>SUM(Z19:AE19)</f>
        <v>4</v>
      </c>
      <c r="AG19" s="148"/>
      <c r="AH19" s="149"/>
      <c r="AI19" s="150"/>
      <c r="AK19" s="48" t="s">
        <v>139</v>
      </c>
      <c r="AL19" s="146">
        <v>2</v>
      </c>
      <c r="AM19" s="147">
        <v>2</v>
      </c>
      <c r="AN19" s="147">
        <v>0</v>
      </c>
      <c r="AO19" s="147">
        <v>0</v>
      </c>
      <c r="AP19" s="147">
        <v>0</v>
      </c>
      <c r="AQ19" s="147">
        <v>0</v>
      </c>
      <c r="AR19" s="132">
        <f>SUM(AL19:AQ19)</f>
        <v>4</v>
      </c>
      <c r="AS19" s="148"/>
      <c r="AT19" s="149"/>
      <c r="AU19" s="150"/>
      <c r="AW19" s="48" t="s">
        <v>139</v>
      </c>
      <c r="AX19" s="146">
        <v>4</v>
      </c>
      <c r="AY19" s="147">
        <v>2</v>
      </c>
      <c r="AZ19" s="147">
        <v>0</v>
      </c>
      <c r="BA19" s="147">
        <v>0</v>
      </c>
      <c r="BB19" s="147">
        <v>0</v>
      </c>
      <c r="BC19" s="147">
        <v>0</v>
      </c>
      <c r="BD19" s="132">
        <f>SUM(AX19:BC19)</f>
        <v>6</v>
      </c>
      <c r="BE19" s="148"/>
      <c r="BF19" s="149"/>
      <c r="BG19" s="150"/>
      <c r="BI19" s="48" t="s">
        <v>139</v>
      </c>
      <c r="BJ19" s="146">
        <v>11</v>
      </c>
      <c r="BK19" s="147">
        <v>3</v>
      </c>
      <c r="BL19" s="147">
        <v>0</v>
      </c>
      <c r="BM19" s="147">
        <v>0</v>
      </c>
      <c r="BN19" s="147">
        <v>0</v>
      </c>
      <c r="BO19" s="147">
        <v>0</v>
      </c>
      <c r="BP19" s="132">
        <f>SUM(BJ19:BO19)</f>
        <v>14</v>
      </c>
      <c r="BQ19" s="148"/>
      <c r="BR19" s="149"/>
      <c r="BS19" s="150"/>
      <c r="BU19" s="48" t="s">
        <v>139</v>
      </c>
      <c r="BV19" s="146">
        <v>1</v>
      </c>
      <c r="BW19" s="147">
        <v>1</v>
      </c>
      <c r="BX19" s="147">
        <v>0</v>
      </c>
      <c r="BY19" s="147">
        <v>0</v>
      </c>
      <c r="BZ19" s="147">
        <v>0</v>
      </c>
      <c r="CA19" s="147">
        <v>0</v>
      </c>
      <c r="CB19" s="132">
        <f>SUM(BV19:CA19)</f>
        <v>2</v>
      </c>
      <c r="CC19" s="148"/>
      <c r="CD19" s="149"/>
      <c r="CE19" s="150"/>
      <c r="CG19" s="267" t="s">
        <v>139</v>
      </c>
      <c r="CH19" s="262">
        <f t="shared" si="1"/>
        <v>26</v>
      </c>
      <c r="CI19" s="263">
        <f t="shared" si="2"/>
        <v>17</v>
      </c>
      <c r="CJ19" s="263">
        <f t="shared" si="3"/>
        <v>0</v>
      </c>
      <c r="CK19" s="263">
        <f t="shared" si="4"/>
        <v>0</v>
      </c>
      <c r="CL19" s="263">
        <f t="shared" si="5"/>
        <v>0</v>
      </c>
      <c r="CM19" s="263">
        <f t="shared" si="6"/>
        <v>0</v>
      </c>
      <c r="CN19" s="269">
        <f>SUM(CH19:CM19)</f>
        <v>43</v>
      </c>
      <c r="CO19" s="269"/>
      <c r="CP19" s="269"/>
      <c r="CQ19" s="270"/>
    </row>
    <row r="20" spans="1:95" ht="24" thickBot="1">
      <c r="A20" s="179" t="s">
        <v>4</v>
      </c>
      <c r="B20" s="175">
        <f t="shared" ref="B20:H20" si="7">SUM(B15:B19)</f>
        <v>25</v>
      </c>
      <c r="C20" s="156">
        <f t="shared" si="7"/>
        <v>20</v>
      </c>
      <c r="D20" s="156">
        <f t="shared" si="7"/>
        <v>0</v>
      </c>
      <c r="E20" s="156">
        <f t="shared" si="7"/>
        <v>0</v>
      </c>
      <c r="F20" s="156">
        <f t="shared" si="7"/>
        <v>0</v>
      </c>
      <c r="G20" s="180">
        <f t="shared" si="7"/>
        <v>0</v>
      </c>
      <c r="H20" s="156">
        <f t="shared" si="7"/>
        <v>45</v>
      </c>
      <c r="I20" s="181">
        <f>((B20*5)+(C20*4)+(D20*3)+(E20*2)+(F20*1))/(B20+C20+D20+E20+F20)</f>
        <v>4.5555555555555554</v>
      </c>
      <c r="J20" s="138" t="s">
        <v>101</v>
      </c>
      <c r="K20" s="151">
        <f>I20*100/5</f>
        <v>91.111111111111114</v>
      </c>
      <c r="M20" s="179" t="s">
        <v>4</v>
      </c>
      <c r="N20" s="175">
        <f t="shared" ref="N20:T20" si="8">SUM(N15:N19)</f>
        <v>10</v>
      </c>
      <c r="O20" s="156">
        <f t="shared" si="8"/>
        <v>10</v>
      </c>
      <c r="P20" s="156">
        <f t="shared" si="8"/>
        <v>0</v>
      </c>
      <c r="Q20" s="156">
        <f t="shared" si="8"/>
        <v>0</v>
      </c>
      <c r="R20" s="156">
        <f t="shared" si="8"/>
        <v>0</v>
      </c>
      <c r="S20" s="180">
        <f t="shared" si="8"/>
        <v>0</v>
      </c>
      <c r="T20" s="156">
        <f t="shared" si="8"/>
        <v>20</v>
      </c>
      <c r="U20" s="181">
        <f>((N20*5)+(O20*4)+(P20*3)+(Q20*2)+(R20*1))/(N20+O20+P20+Q20+R20)</f>
        <v>4.5</v>
      </c>
      <c r="V20" s="138" t="s">
        <v>101</v>
      </c>
      <c r="W20" s="151">
        <f>U20*100/5</f>
        <v>90</v>
      </c>
      <c r="Y20" s="179" t="s">
        <v>4</v>
      </c>
      <c r="Z20" s="175">
        <f t="shared" ref="Z20:AF20" si="9">SUM(Z15:Z19)</f>
        <v>12</v>
      </c>
      <c r="AA20" s="156">
        <f t="shared" si="9"/>
        <v>8</v>
      </c>
      <c r="AB20" s="156">
        <f t="shared" si="9"/>
        <v>0</v>
      </c>
      <c r="AC20" s="156">
        <f t="shared" si="9"/>
        <v>0</v>
      </c>
      <c r="AD20" s="156">
        <f t="shared" si="9"/>
        <v>0</v>
      </c>
      <c r="AE20" s="180">
        <f t="shared" si="9"/>
        <v>0</v>
      </c>
      <c r="AF20" s="156">
        <f t="shared" si="9"/>
        <v>20</v>
      </c>
      <c r="AG20" s="181">
        <f>((Z20*5)+(AA20*4)+(AB20*3)+(AC20*2)+(AD20*1))/(Z20+AA20+AB20+AC20+AD20)</f>
        <v>4.5999999999999996</v>
      </c>
      <c r="AH20" s="138" t="s">
        <v>101</v>
      </c>
      <c r="AI20" s="151">
        <f>AG20*100/5</f>
        <v>91.999999999999986</v>
      </c>
      <c r="AK20" s="179" t="s">
        <v>4</v>
      </c>
      <c r="AL20" s="175">
        <f t="shared" ref="AL20:AR20" si="10">SUM(AL15:AL19)</f>
        <v>12</v>
      </c>
      <c r="AM20" s="156">
        <f t="shared" si="10"/>
        <v>8</v>
      </c>
      <c r="AN20" s="156">
        <f t="shared" si="10"/>
        <v>0</v>
      </c>
      <c r="AO20" s="156">
        <f t="shared" si="10"/>
        <v>0</v>
      </c>
      <c r="AP20" s="156">
        <f t="shared" si="10"/>
        <v>0</v>
      </c>
      <c r="AQ20" s="180">
        <f t="shared" si="10"/>
        <v>0</v>
      </c>
      <c r="AR20" s="156">
        <f t="shared" si="10"/>
        <v>20</v>
      </c>
      <c r="AS20" s="181">
        <f>((AL20*5)+(AM20*4)+(AN20*3)+(AO20*2)+(AP20*1))/(AL20+AM20+AN20+AO20+AP20)</f>
        <v>4.5999999999999996</v>
      </c>
      <c r="AT20" s="138" t="s">
        <v>101</v>
      </c>
      <c r="AU20" s="151">
        <f>AS20*100/5</f>
        <v>91.999999999999986</v>
      </c>
      <c r="AW20" s="179" t="s">
        <v>4</v>
      </c>
      <c r="AX20" s="175">
        <f t="shared" ref="AX20:BD20" si="11">SUM(AX15:AX19)</f>
        <v>21</v>
      </c>
      <c r="AY20" s="156">
        <f t="shared" si="11"/>
        <v>9</v>
      </c>
      <c r="AZ20" s="156">
        <f t="shared" si="11"/>
        <v>0</v>
      </c>
      <c r="BA20" s="156">
        <f t="shared" si="11"/>
        <v>0</v>
      </c>
      <c r="BB20" s="156">
        <f t="shared" si="11"/>
        <v>0</v>
      </c>
      <c r="BC20" s="180">
        <f t="shared" si="11"/>
        <v>0</v>
      </c>
      <c r="BD20" s="156">
        <f t="shared" si="11"/>
        <v>30</v>
      </c>
      <c r="BE20" s="181">
        <f>((AX20*5)+(AY20*4)+(AZ20*3)+(BA20*2)+(BB20*1))/(AX20+AY20+AZ20+BA20+BB20)</f>
        <v>4.7</v>
      </c>
      <c r="BF20" s="138" t="s">
        <v>101</v>
      </c>
      <c r="BG20" s="151">
        <f>BE20*100/5</f>
        <v>94</v>
      </c>
      <c r="BI20" s="179" t="s">
        <v>4</v>
      </c>
      <c r="BJ20" s="175">
        <f t="shared" ref="BJ20:BP20" si="12">SUM(BJ15:BJ19)</f>
        <v>54</v>
      </c>
      <c r="BK20" s="156">
        <f t="shared" si="12"/>
        <v>16</v>
      </c>
      <c r="BL20" s="156">
        <f t="shared" si="12"/>
        <v>0</v>
      </c>
      <c r="BM20" s="156">
        <f t="shared" si="12"/>
        <v>0</v>
      </c>
      <c r="BN20" s="156">
        <f t="shared" si="12"/>
        <v>0</v>
      </c>
      <c r="BO20" s="180">
        <f t="shared" si="12"/>
        <v>0</v>
      </c>
      <c r="BP20" s="156">
        <f t="shared" si="12"/>
        <v>70</v>
      </c>
      <c r="BQ20" s="181">
        <f>((BJ20*5)+(BK20*4)+(BL20*3)+(BM20*2)+(BN20*1))/(BJ20+BK20+BL20+BM20+BN20)</f>
        <v>4.7714285714285714</v>
      </c>
      <c r="BR20" s="138" t="s">
        <v>101</v>
      </c>
      <c r="BS20" s="151">
        <f>BQ20*100/5</f>
        <v>95.428571428571416</v>
      </c>
      <c r="BU20" s="179" t="s">
        <v>4</v>
      </c>
      <c r="BV20" s="175">
        <f t="shared" ref="BV20:CB20" si="13">SUM(BV15:BV19)</f>
        <v>5</v>
      </c>
      <c r="BW20" s="156">
        <f t="shared" si="13"/>
        <v>5</v>
      </c>
      <c r="BX20" s="156">
        <f t="shared" si="13"/>
        <v>0</v>
      </c>
      <c r="BY20" s="156">
        <f t="shared" si="13"/>
        <v>0</v>
      </c>
      <c r="BZ20" s="156">
        <f t="shared" si="13"/>
        <v>0</v>
      </c>
      <c r="CA20" s="180">
        <f t="shared" si="13"/>
        <v>0</v>
      </c>
      <c r="CB20" s="156">
        <f t="shared" si="13"/>
        <v>10</v>
      </c>
      <c r="CC20" s="181">
        <f>((BV20*5)+(BW20*4)+(BX20*3)+(BY20*2)+(BZ20*1))/(BV20+BW20+BX20+BY20+BZ20)</f>
        <v>4.5</v>
      </c>
      <c r="CD20" s="138" t="s">
        <v>101</v>
      </c>
      <c r="CE20" s="151">
        <f>CC20*100/5</f>
        <v>90</v>
      </c>
      <c r="CG20" s="179" t="s">
        <v>4</v>
      </c>
      <c r="CH20" s="177">
        <f t="shared" ref="CH20:CN20" si="14">SUM(CH15:CH19)</f>
        <v>139</v>
      </c>
      <c r="CI20" s="178">
        <f t="shared" si="14"/>
        <v>76</v>
      </c>
      <c r="CJ20" s="178">
        <f t="shared" si="14"/>
        <v>0</v>
      </c>
      <c r="CK20" s="178">
        <f t="shared" si="14"/>
        <v>0</v>
      </c>
      <c r="CL20" s="178">
        <f t="shared" si="14"/>
        <v>0</v>
      </c>
      <c r="CM20" s="178">
        <f t="shared" si="14"/>
        <v>0</v>
      </c>
      <c r="CN20" s="178">
        <f t="shared" si="14"/>
        <v>215</v>
      </c>
      <c r="CO20" s="176">
        <f>((CH20*5)+(CI20*4)+(CJ20*3)+(CK20*2)+(CL20*1))/(CH20+CI20+CJ20+CK20+CL20)</f>
        <v>4.6465116279069765</v>
      </c>
      <c r="CP20" s="255" t="s">
        <v>205</v>
      </c>
      <c r="CQ20" s="140">
        <f>CO20*100/5</f>
        <v>92.930232558139522</v>
      </c>
    </row>
    <row r="21" spans="1:95" ht="23.25" customHeight="1">
      <c r="A21" s="182" t="s">
        <v>140</v>
      </c>
      <c r="B21" s="137"/>
      <c r="C21" s="133"/>
      <c r="D21" s="133"/>
      <c r="E21" s="133"/>
      <c r="F21" s="133"/>
      <c r="G21" s="133"/>
      <c r="H21" s="133"/>
      <c r="I21" s="183"/>
      <c r="J21" s="184"/>
      <c r="K21" s="185"/>
      <c r="M21" s="182" t="s">
        <v>140</v>
      </c>
      <c r="N21" s="137"/>
      <c r="O21" s="133"/>
      <c r="P21" s="133"/>
      <c r="Q21" s="133"/>
      <c r="R21" s="133"/>
      <c r="S21" s="133"/>
      <c r="T21" s="133"/>
      <c r="U21" s="183"/>
      <c r="V21" s="184"/>
      <c r="W21" s="185"/>
      <c r="Y21" s="182" t="s">
        <v>140</v>
      </c>
      <c r="Z21" s="137"/>
      <c r="AA21" s="133"/>
      <c r="AB21" s="133"/>
      <c r="AC21" s="133"/>
      <c r="AD21" s="133"/>
      <c r="AE21" s="133"/>
      <c r="AF21" s="133"/>
      <c r="AG21" s="183"/>
      <c r="AH21" s="184"/>
      <c r="AI21" s="185"/>
      <c r="AK21" s="182" t="s">
        <v>140</v>
      </c>
      <c r="AL21" s="137"/>
      <c r="AM21" s="133"/>
      <c r="AN21" s="133"/>
      <c r="AO21" s="133"/>
      <c r="AP21" s="133"/>
      <c r="AQ21" s="133"/>
      <c r="AR21" s="133"/>
      <c r="AS21" s="183"/>
      <c r="AT21" s="184"/>
      <c r="AU21" s="185"/>
      <c r="AW21" s="182" t="s">
        <v>140</v>
      </c>
      <c r="AX21" s="137"/>
      <c r="AY21" s="133"/>
      <c r="AZ21" s="133"/>
      <c r="BA21" s="133"/>
      <c r="BB21" s="133"/>
      <c r="BC21" s="133"/>
      <c r="BD21" s="133"/>
      <c r="BE21" s="183"/>
      <c r="BF21" s="184"/>
      <c r="BG21" s="185"/>
      <c r="BI21" s="182" t="s">
        <v>140</v>
      </c>
      <c r="BJ21" s="137"/>
      <c r="BK21" s="133"/>
      <c r="BL21" s="133"/>
      <c r="BM21" s="133"/>
      <c r="BN21" s="133"/>
      <c r="BO21" s="133"/>
      <c r="BP21" s="133"/>
      <c r="BQ21" s="183"/>
      <c r="BR21" s="184"/>
      <c r="BS21" s="185"/>
      <c r="BU21" s="182" t="s">
        <v>140</v>
      </c>
      <c r="BV21" s="137"/>
      <c r="BW21" s="133"/>
      <c r="BX21" s="133"/>
      <c r="BY21" s="133"/>
      <c r="BZ21" s="133"/>
      <c r="CA21" s="133"/>
      <c r="CB21" s="133"/>
      <c r="CC21" s="183"/>
      <c r="CD21" s="184"/>
      <c r="CE21" s="185"/>
      <c r="CG21" s="271" t="s">
        <v>140</v>
      </c>
      <c r="CH21" s="258"/>
      <c r="CI21" s="259"/>
      <c r="CJ21" s="259"/>
      <c r="CK21" s="259"/>
      <c r="CL21" s="259"/>
      <c r="CM21" s="259"/>
      <c r="CN21" s="259"/>
      <c r="CO21" s="259"/>
      <c r="CP21" s="278"/>
      <c r="CQ21" s="272"/>
    </row>
    <row r="22" spans="1:95" ht="75" customHeight="1">
      <c r="A22" s="48" t="s">
        <v>141</v>
      </c>
      <c r="B22" s="131">
        <v>5</v>
      </c>
      <c r="C22" s="132">
        <v>4</v>
      </c>
      <c r="D22" s="132">
        <v>0</v>
      </c>
      <c r="E22" s="132">
        <v>0</v>
      </c>
      <c r="F22" s="132">
        <v>0</v>
      </c>
      <c r="G22" s="132">
        <v>0</v>
      </c>
      <c r="H22" s="132">
        <f>SUM(B22:G22)</f>
        <v>9</v>
      </c>
      <c r="I22" s="133"/>
      <c r="J22" s="134"/>
      <c r="K22" s="135"/>
      <c r="M22" s="48" t="s">
        <v>141</v>
      </c>
      <c r="N22" s="131">
        <v>3</v>
      </c>
      <c r="O22" s="132">
        <v>1</v>
      </c>
      <c r="P22" s="132">
        <v>0</v>
      </c>
      <c r="Q22" s="132">
        <v>0</v>
      </c>
      <c r="R22" s="132">
        <v>0</v>
      </c>
      <c r="S22" s="132">
        <v>0</v>
      </c>
      <c r="T22" s="132">
        <f>SUM(N22:S22)</f>
        <v>4</v>
      </c>
      <c r="U22" s="133"/>
      <c r="V22" s="134"/>
      <c r="W22" s="135"/>
      <c r="Y22" s="48" t="s">
        <v>141</v>
      </c>
      <c r="Z22" s="131">
        <v>2</v>
      </c>
      <c r="AA22" s="132">
        <v>2</v>
      </c>
      <c r="AB22" s="132">
        <v>0</v>
      </c>
      <c r="AC22" s="132">
        <v>0</v>
      </c>
      <c r="AD22" s="132">
        <v>0</v>
      </c>
      <c r="AE22" s="132">
        <v>0</v>
      </c>
      <c r="AF22" s="132">
        <f>SUM(Z22:AE22)</f>
        <v>4</v>
      </c>
      <c r="AG22" s="133"/>
      <c r="AH22" s="134"/>
      <c r="AI22" s="135"/>
      <c r="AK22" s="48" t="s">
        <v>141</v>
      </c>
      <c r="AL22" s="131">
        <v>3</v>
      </c>
      <c r="AM22" s="132">
        <v>1</v>
      </c>
      <c r="AN22" s="132">
        <v>0</v>
      </c>
      <c r="AO22" s="132">
        <v>0</v>
      </c>
      <c r="AP22" s="132">
        <v>0</v>
      </c>
      <c r="AQ22" s="132">
        <v>0</v>
      </c>
      <c r="AR22" s="132">
        <f>SUM(AL22:AQ22)</f>
        <v>4</v>
      </c>
      <c r="AS22" s="133"/>
      <c r="AT22" s="134"/>
      <c r="AU22" s="135"/>
      <c r="AW22" s="48" t="s">
        <v>141</v>
      </c>
      <c r="AX22" s="131">
        <v>1</v>
      </c>
      <c r="AY22" s="132">
        <v>5</v>
      </c>
      <c r="AZ22" s="132">
        <v>0</v>
      </c>
      <c r="BA22" s="132">
        <v>0</v>
      </c>
      <c r="BB22" s="132">
        <v>0</v>
      </c>
      <c r="BC22" s="132">
        <v>0</v>
      </c>
      <c r="BD22" s="132">
        <f>SUM(AX22:BC22)</f>
        <v>6</v>
      </c>
      <c r="BE22" s="133"/>
      <c r="BF22" s="134"/>
      <c r="BG22" s="135"/>
      <c r="BI22" s="48" t="s">
        <v>141</v>
      </c>
      <c r="BJ22" s="131">
        <v>10</v>
      </c>
      <c r="BK22" s="132">
        <v>4</v>
      </c>
      <c r="BL22" s="132">
        <v>0</v>
      </c>
      <c r="BM22" s="132">
        <v>0</v>
      </c>
      <c r="BN22" s="132">
        <v>0</v>
      </c>
      <c r="BO22" s="132">
        <v>0</v>
      </c>
      <c r="BP22" s="132">
        <f>SUM(BJ22:BO22)</f>
        <v>14</v>
      </c>
      <c r="BQ22" s="133"/>
      <c r="BR22" s="134"/>
      <c r="BS22" s="135"/>
      <c r="BU22" s="48" t="s">
        <v>141</v>
      </c>
      <c r="BV22" s="131">
        <v>1</v>
      </c>
      <c r="BW22" s="132">
        <v>1</v>
      </c>
      <c r="BX22" s="132">
        <v>0</v>
      </c>
      <c r="BY22" s="132">
        <v>0</v>
      </c>
      <c r="BZ22" s="132">
        <v>0</v>
      </c>
      <c r="CA22" s="132">
        <v>0</v>
      </c>
      <c r="CB22" s="132">
        <f>SUM(BV22:CA22)</f>
        <v>2</v>
      </c>
      <c r="CC22" s="133"/>
      <c r="CD22" s="134"/>
      <c r="CE22" s="135"/>
      <c r="CG22" s="266" t="s">
        <v>141</v>
      </c>
      <c r="CH22" s="262">
        <f>B22+N22+Z22+AL22+AX22+BJ22+BV22</f>
        <v>25</v>
      </c>
      <c r="CI22" s="263">
        <f t="shared" ref="CI22" si="15">C22+O22+AA22+AM22+AY22+BK22+BW22</f>
        <v>18</v>
      </c>
      <c r="CJ22" s="263">
        <f t="shared" ref="CJ22" si="16">D22+P22+AB22+AN22+AZ22+BL22+BX22</f>
        <v>0</v>
      </c>
      <c r="CK22" s="263">
        <f t="shared" ref="CK22" si="17">E22+Q22+AC22+AO22+BA22+BM22+BY22</f>
        <v>0</v>
      </c>
      <c r="CL22" s="263">
        <f t="shared" ref="CL22" si="18">F22+R22+AD22+AP22+BB22+BN22+BZ22</f>
        <v>0</v>
      </c>
      <c r="CM22" s="263">
        <f t="shared" ref="CM22" si="19">G22+S22+AE22+AQ22+BC22+BO22+CA22</f>
        <v>0</v>
      </c>
      <c r="CN22" s="263">
        <f>SUM(CH22:CM22)</f>
        <v>43</v>
      </c>
      <c r="CO22" s="273"/>
      <c r="CP22" s="279"/>
      <c r="CQ22" s="264"/>
    </row>
    <row r="23" spans="1:95" ht="39" customHeight="1">
      <c r="A23" s="45" t="s">
        <v>142</v>
      </c>
      <c r="B23" s="146">
        <v>6</v>
      </c>
      <c r="C23" s="147">
        <v>2</v>
      </c>
      <c r="D23" s="147">
        <v>1</v>
      </c>
      <c r="E23" s="147">
        <v>0</v>
      </c>
      <c r="F23" s="147">
        <v>0</v>
      </c>
      <c r="G23" s="147">
        <v>0</v>
      </c>
      <c r="H23" s="132">
        <f>SUM(B23:G23)</f>
        <v>9</v>
      </c>
      <c r="I23" s="133"/>
      <c r="J23" s="134"/>
      <c r="K23" s="135"/>
      <c r="M23" s="45" t="s">
        <v>142</v>
      </c>
      <c r="N23" s="146">
        <v>2</v>
      </c>
      <c r="O23" s="147">
        <v>2</v>
      </c>
      <c r="P23" s="147">
        <v>0</v>
      </c>
      <c r="Q23" s="147">
        <v>0</v>
      </c>
      <c r="R23" s="147">
        <v>0</v>
      </c>
      <c r="S23" s="147">
        <v>0</v>
      </c>
      <c r="T23" s="132">
        <f>SUM(N23:S23)</f>
        <v>4</v>
      </c>
      <c r="U23" s="133"/>
      <c r="V23" s="134"/>
      <c r="W23" s="135"/>
      <c r="Y23" s="45" t="s">
        <v>142</v>
      </c>
      <c r="Z23" s="146">
        <v>2</v>
      </c>
      <c r="AA23" s="147">
        <v>2</v>
      </c>
      <c r="AB23" s="147">
        <v>0</v>
      </c>
      <c r="AC23" s="147">
        <v>0</v>
      </c>
      <c r="AD23" s="147">
        <v>0</v>
      </c>
      <c r="AE23" s="147">
        <v>0</v>
      </c>
      <c r="AF23" s="132">
        <f>SUM(Z23:AE23)</f>
        <v>4</v>
      </c>
      <c r="AG23" s="133"/>
      <c r="AH23" s="134"/>
      <c r="AI23" s="135"/>
      <c r="AK23" s="45" t="s">
        <v>142</v>
      </c>
      <c r="AL23" s="146">
        <v>3</v>
      </c>
      <c r="AM23" s="147">
        <v>1</v>
      </c>
      <c r="AN23" s="147">
        <v>0</v>
      </c>
      <c r="AO23" s="147">
        <v>0</v>
      </c>
      <c r="AP23" s="147">
        <v>0</v>
      </c>
      <c r="AQ23" s="147">
        <v>0</v>
      </c>
      <c r="AR23" s="132">
        <f>SUM(AL23:AQ23)</f>
        <v>4</v>
      </c>
      <c r="AS23" s="133"/>
      <c r="AT23" s="134"/>
      <c r="AU23" s="135"/>
      <c r="AW23" s="45" t="s">
        <v>142</v>
      </c>
      <c r="AX23" s="146">
        <v>4</v>
      </c>
      <c r="AY23" s="147">
        <v>2</v>
      </c>
      <c r="AZ23" s="147">
        <v>0</v>
      </c>
      <c r="BA23" s="147">
        <v>0</v>
      </c>
      <c r="BB23" s="147">
        <v>0</v>
      </c>
      <c r="BC23" s="147">
        <v>0</v>
      </c>
      <c r="BD23" s="132">
        <f>SUM(AX23:BC23)</f>
        <v>6</v>
      </c>
      <c r="BE23" s="133"/>
      <c r="BF23" s="134"/>
      <c r="BG23" s="135"/>
      <c r="BI23" s="45" t="s">
        <v>142</v>
      </c>
      <c r="BJ23" s="146">
        <v>10</v>
      </c>
      <c r="BK23" s="147">
        <v>4</v>
      </c>
      <c r="BL23" s="147">
        <v>0</v>
      </c>
      <c r="BM23" s="147">
        <v>0</v>
      </c>
      <c r="BN23" s="147">
        <v>0</v>
      </c>
      <c r="BO23" s="147">
        <v>0</v>
      </c>
      <c r="BP23" s="132">
        <f>SUM(BJ23:BO23)</f>
        <v>14</v>
      </c>
      <c r="BQ23" s="133"/>
      <c r="BR23" s="134"/>
      <c r="BS23" s="135"/>
      <c r="BU23" s="45" t="s">
        <v>142</v>
      </c>
      <c r="BV23" s="146">
        <v>1</v>
      </c>
      <c r="BW23" s="147">
        <v>1</v>
      </c>
      <c r="BX23" s="147">
        <v>0</v>
      </c>
      <c r="BY23" s="147">
        <v>0</v>
      </c>
      <c r="BZ23" s="147">
        <v>0</v>
      </c>
      <c r="CA23" s="147">
        <v>0</v>
      </c>
      <c r="CB23" s="132">
        <f>SUM(BV23:CA23)</f>
        <v>2</v>
      </c>
      <c r="CC23" s="133"/>
      <c r="CD23" s="134"/>
      <c r="CE23" s="135"/>
      <c r="CG23" s="265" t="s">
        <v>142</v>
      </c>
      <c r="CH23" s="262">
        <f t="shared" ref="CH23:CH25" si="20">B23+N23+Z23+AL23+AX23+BJ23+BV23</f>
        <v>28</v>
      </c>
      <c r="CI23" s="263">
        <f t="shared" ref="CI23:CI25" si="21">C23+O23+AA23+AM23+AY23+BK23+BW23</f>
        <v>14</v>
      </c>
      <c r="CJ23" s="263">
        <f t="shared" ref="CJ23:CJ25" si="22">D23+P23+AB23+AN23+AZ23+BL23+BX23</f>
        <v>1</v>
      </c>
      <c r="CK23" s="263">
        <f t="shared" ref="CK23:CK25" si="23">E23+Q23+AC23+AO23+BA23+BM23+BY23</f>
        <v>0</v>
      </c>
      <c r="CL23" s="263">
        <f t="shared" ref="CL23:CL25" si="24">F23+R23+AD23+AP23+BB23+BN23+BZ23</f>
        <v>0</v>
      </c>
      <c r="CM23" s="263">
        <f t="shared" ref="CM23:CM25" si="25">G23+S23+AE23+AQ23+BC23+BO23+CA23</f>
        <v>0</v>
      </c>
      <c r="CN23" s="263">
        <f>SUM(CH23:CM23)</f>
        <v>43</v>
      </c>
      <c r="CO23" s="273"/>
      <c r="CP23" s="279"/>
      <c r="CQ23" s="274"/>
    </row>
    <row r="24" spans="1:95" ht="37.5" customHeight="1">
      <c r="A24" s="45" t="s">
        <v>143</v>
      </c>
      <c r="B24" s="146">
        <v>6</v>
      </c>
      <c r="C24" s="147">
        <v>3</v>
      </c>
      <c r="D24" s="147">
        <v>0</v>
      </c>
      <c r="E24" s="147">
        <v>0</v>
      </c>
      <c r="F24" s="147">
        <v>0</v>
      </c>
      <c r="G24" s="147">
        <v>0</v>
      </c>
      <c r="H24" s="132">
        <f>SUM(B24:G24)</f>
        <v>9</v>
      </c>
      <c r="I24" s="133"/>
      <c r="J24" s="134"/>
      <c r="K24" s="135"/>
      <c r="M24" s="45" t="s">
        <v>143</v>
      </c>
      <c r="N24" s="146">
        <v>3</v>
      </c>
      <c r="O24" s="147">
        <v>1</v>
      </c>
      <c r="P24" s="147">
        <v>0</v>
      </c>
      <c r="Q24" s="147">
        <v>0</v>
      </c>
      <c r="R24" s="147">
        <v>0</v>
      </c>
      <c r="S24" s="147">
        <v>0</v>
      </c>
      <c r="T24" s="132">
        <f>SUM(N24:S24)</f>
        <v>4</v>
      </c>
      <c r="U24" s="133"/>
      <c r="V24" s="134"/>
      <c r="W24" s="135"/>
      <c r="Y24" s="45" t="s">
        <v>143</v>
      </c>
      <c r="Z24" s="146">
        <v>2</v>
      </c>
      <c r="AA24" s="147">
        <v>2</v>
      </c>
      <c r="AB24" s="147">
        <v>0</v>
      </c>
      <c r="AC24" s="147">
        <v>0</v>
      </c>
      <c r="AD24" s="147">
        <v>0</v>
      </c>
      <c r="AE24" s="147">
        <v>0</v>
      </c>
      <c r="AF24" s="132">
        <f>SUM(Z24:AE24)</f>
        <v>4</v>
      </c>
      <c r="AG24" s="133"/>
      <c r="AH24" s="134"/>
      <c r="AI24" s="135"/>
      <c r="AK24" s="45" t="s">
        <v>143</v>
      </c>
      <c r="AL24" s="146">
        <v>3</v>
      </c>
      <c r="AM24" s="147">
        <v>1</v>
      </c>
      <c r="AN24" s="147">
        <v>0</v>
      </c>
      <c r="AO24" s="147">
        <v>0</v>
      </c>
      <c r="AP24" s="147">
        <v>0</v>
      </c>
      <c r="AQ24" s="147">
        <v>0</v>
      </c>
      <c r="AR24" s="132">
        <f>SUM(AL24:AQ24)</f>
        <v>4</v>
      </c>
      <c r="AS24" s="133"/>
      <c r="AT24" s="134"/>
      <c r="AU24" s="135"/>
      <c r="AW24" s="45" t="s">
        <v>143</v>
      </c>
      <c r="AX24" s="146">
        <v>4</v>
      </c>
      <c r="AY24" s="147">
        <v>2</v>
      </c>
      <c r="AZ24" s="147">
        <v>0</v>
      </c>
      <c r="BA24" s="147">
        <v>0</v>
      </c>
      <c r="BB24" s="147">
        <v>0</v>
      </c>
      <c r="BC24" s="147">
        <v>0</v>
      </c>
      <c r="BD24" s="132">
        <f>SUM(AX24:BC24)</f>
        <v>6</v>
      </c>
      <c r="BE24" s="133"/>
      <c r="BF24" s="134"/>
      <c r="BG24" s="135"/>
      <c r="BI24" s="45" t="s">
        <v>143</v>
      </c>
      <c r="BJ24" s="146">
        <v>10</v>
      </c>
      <c r="BK24" s="147">
        <v>4</v>
      </c>
      <c r="BL24" s="147">
        <v>0</v>
      </c>
      <c r="BM24" s="147">
        <v>0</v>
      </c>
      <c r="BN24" s="147">
        <v>0</v>
      </c>
      <c r="BO24" s="147">
        <v>0</v>
      </c>
      <c r="BP24" s="132">
        <f>SUM(BJ24:BO24)</f>
        <v>14</v>
      </c>
      <c r="BQ24" s="133"/>
      <c r="BR24" s="134"/>
      <c r="BS24" s="135"/>
      <c r="BU24" s="45" t="s">
        <v>143</v>
      </c>
      <c r="BV24" s="146">
        <v>1</v>
      </c>
      <c r="BW24" s="147">
        <v>1</v>
      </c>
      <c r="BX24" s="147">
        <v>0</v>
      </c>
      <c r="BY24" s="147">
        <v>0</v>
      </c>
      <c r="BZ24" s="147">
        <v>0</v>
      </c>
      <c r="CA24" s="147">
        <v>0</v>
      </c>
      <c r="CB24" s="132">
        <f>SUM(BV24:CA24)</f>
        <v>2</v>
      </c>
      <c r="CC24" s="133"/>
      <c r="CD24" s="134"/>
      <c r="CE24" s="135"/>
      <c r="CG24" s="265" t="s">
        <v>143</v>
      </c>
      <c r="CH24" s="262">
        <f t="shared" si="20"/>
        <v>29</v>
      </c>
      <c r="CI24" s="263">
        <f t="shared" si="21"/>
        <v>14</v>
      </c>
      <c r="CJ24" s="263">
        <f t="shared" si="22"/>
        <v>0</v>
      </c>
      <c r="CK24" s="263">
        <f t="shared" si="23"/>
        <v>0</v>
      </c>
      <c r="CL24" s="263">
        <f t="shared" si="24"/>
        <v>0</v>
      </c>
      <c r="CM24" s="263">
        <f t="shared" si="25"/>
        <v>0</v>
      </c>
      <c r="CN24" s="263">
        <f>SUM(CH24:CM24)</f>
        <v>43</v>
      </c>
      <c r="CO24" s="273"/>
      <c r="CP24" s="279"/>
      <c r="CQ24" s="274"/>
    </row>
    <row r="25" spans="1:95" ht="24.75" customHeight="1" thickBot="1">
      <c r="A25" s="45" t="s">
        <v>144</v>
      </c>
      <c r="B25" s="146">
        <v>5</v>
      </c>
      <c r="C25" s="147">
        <v>4</v>
      </c>
      <c r="D25" s="147">
        <v>0</v>
      </c>
      <c r="E25" s="147">
        <v>0</v>
      </c>
      <c r="F25" s="147">
        <v>0</v>
      </c>
      <c r="G25" s="147">
        <v>0</v>
      </c>
      <c r="H25" s="132">
        <f>SUM(B25:G25)</f>
        <v>9</v>
      </c>
      <c r="I25" s="133"/>
      <c r="J25" s="134"/>
      <c r="K25" s="135"/>
      <c r="M25" s="45" t="s">
        <v>144</v>
      </c>
      <c r="N25" s="146">
        <v>2</v>
      </c>
      <c r="O25" s="147">
        <v>2</v>
      </c>
      <c r="P25" s="147">
        <v>0</v>
      </c>
      <c r="Q25" s="147">
        <v>0</v>
      </c>
      <c r="R25" s="147">
        <v>0</v>
      </c>
      <c r="S25" s="147">
        <v>0</v>
      </c>
      <c r="T25" s="132">
        <f>SUM(N25:S25)</f>
        <v>4</v>
      </c>
      <c r="U25" s="133"/>
      <c r="V25" s="134"/>
      <c r="W25" s="135"/>
      <c r="Y25" s="45" t="s">
        <v>144</v>
      </c>
      <c r="Z25" s="146">
        <v>2</v>
      </c>
      <c r="AA25" s="147">
        <v>2</v>
      </c>
      <c r="AB25" s="147">
        <v>0</v>
      </c>
      <c r="AC25" s="147">
        <v>0</v>
      </c>
      <c r="AD25" s="147">
        <v>0</v>
      </c>
      <c r="AE25" s="147">
        <v>0</v>
      </c>
      <c r="AF25" s="132">
        <f>SUM(Z25:AE25)</f>
        <v>4</v>
      </c>
      <c r="AG25" s="133"/>
      <c r="AH25" s="134"/>
      <c r="AI25" s="135"/>
      <c r="AK25" s="45" t="s">
        <v>144</v>
      </c>
      <c r="AL25" s="146">
        <v>3</v>
      </c>
      <c r="AM25" s="147">
        <v>1</v>
      </c>
      <c r="AN25" s="147">
        <v>0</v>
      </c>
      <c r="AO25" s="147">
        <v>0</v>
      </c>
      <c r="AP25" s="147">
        <v>0</v>
      </c>
      <c r="AQ25" s="147">
        <v>0</v>
      </c>
      <c r="AR25" s="132">
        <f>SUM(AL25:AQ25)</f>
        <v>4</v>
      </c>
      <c r="AS25" s="133"/>
      <c r="AT25" s="134"/>
      <c r="AU25" s="135"/>
      <c r="AW25" s="45" t="s">
        <v>144</v>
      </c>
      <c r="AX25" s="146">
        <v>3</v>
      </c>
      <c r="AY25" s="147">
        <v>3</v>
      </c>
      <c r="AZ25" s="147">
        <v>0</v>
      </c>
      <c r="BA25" s="147">
        <v>0</v>
      </c>
      <c r="BB25" s="147">
        <v>0</v>
      </c>
      <c r="BC25" s="147">
        <v>0</v>
      </c>
      <c r="BD25" s="132">
        <f>SUM(AX25:BC25)</f>
        <v>6</v>
      </c>
      <c r="BE25" s="133"/>
      <c r="BF25" s="134"/>
      <c r="BG25" s="135"/>
      <c r="BI25" s="45" t="s">
        <v>144</v>
      </c>
      <c r="BJ25" s="146">
        <v>10</v>
      </c>
      <c r="BK25" s="147">
        <v>4</v>
      </c>
      <c r="BL25" s="147">
        <v>0</v>
      </c>
      <c r="BM25" s="147">
        <v>0</v>
      </c>
      <c r="BN25" s="147">
        <v>0</v>
      </c>
      <c r="BO25" s="147">
        <v>0</v>
      </c>
      <c r="BP25" s="132">
        <f>SUM(BJ25:BO25)</f>
        <v>14</v>
      </c>
      <c r="BQ25" s="133"/>
      <c r="BR25" s="134"/>
      <c r="BS25" s="135"/>
      <c r="BU25" s="45" t="s">
        <v>144</v>
      </c>
      <c r="BV25" s="146">
        <v>1</v>
      </c>
      <c r="BW25" s="147">
        <v>1</v>
      </c>
      <c r="BX25" s="147">
        <v>0</v>
      </c>
      <c r="BY25" s="147">
        <v>0</v>
      </c>
      <c r="BZ25" s="147">
        <v>0</v>
      </c>
      <c r="CA25" s="147">
        <v>0</v>
      </c>
      <c r="CB25" s="132">
        <f>SUM(BV25:CA25)</f>
        <v>2</v>
      </c>
      <c r="CC25" s="133"/>
      <c r="CD25" s="134"/>
      <c r="CE25" s="135"/>
      <c r="CG25" s="275" t="s">
        <v>144</v>
      </c>
      <c r="CH25" s="262">
        <f t="shared" si="20"/>
        <v>26</v>
      </c>
      <c r="CI25" s="263">
        <f t="shared" si="21"/>
        <v>17</v>
      </c>
      <c r="CJ25" s="263">
        <f t="shared" si="22"/>
        <v>0</v>
      </c>
      <c r="CK25" s="263">
        <f t="shared" si="23"/>
        <v>0</v>
      </c>
      <c r="CL25" s="263">
        <f t="shared" si="24"/>
        <v>0</v>
      </c>
      <c r="CM25" s="263">
        <f t="shared" si="25"/>
        <v>0</v>
      </c>
      <c r="CN25" s="269">
        <f>SUM(CH25:CM25)</f>
        <v>43</v>
      </c>
      <c r="CO25" s="276"/>
      <c r="CP25" s="281"/>
      <c r="CQ25" s="277"/>
    </row>
    <row r="26" spans="1:95" s="190" customFormat="1" ht="24" thickBot="1">
      <c r="A26" s="186" t="s">
        <v>4</v>
      </c>
      <c r="B26" s="175">
        <f>SUM(B22:B25)</f>
        <v>22</v>
      </c>
      <c r="C26" s="156">
        <f t="shared" ref="C26:H26" si="26">SUM(C22:C25)</f>
        <v>13</v>
      </c>
      <c r="D26" s="156">
        <f t="shared" si="26"/>
        <v>1</v>
      </c>
      <c r="E26" s="156">
        <f t="shared" si="26"/>
        <v>0</v>
      </c>
      <c r="F26" s="156">
        <f t="shared" si="26"/>
        <v>0</v>
      </c>
      <c r="G26" s="156">
        <f t="shared" si="26"/>
        <v>0</v>
      </c>
      <c r="H26" s="156">
        <f t="shared" si="26"/>
        <v>36</v>
      </c>
      <c r="I26" s="250">
        <f>((B26*5)+(C26*4)+(D26*3)+(E26*2)+(F26*1))/(B26+C26+D26+E26+F26)</f>
        <v>4.583333333333333</v>
      </c>
      <c r="J26" s="138" t="s">
        <v>101</v>
      </c>
      <c r="K26" s="151">
        <f>I26*100/5</f>
        <v>91.666666666666657</v>
      </c>
      <c r="L26" s="189"/>
      <c r="M26" s="186" t="s">
        <v>4</v>
      </c>
      <c r="N26" s="175">
        <f>SUM(N22:N25)</f>
        <v>10</v>
      </c>
      <c r="O26" s="156">
        <f t="shared" ref="O26:T26" si="27">SUM(O22:O25)</f>
        <v>6</v>
      </c>
      <c r="P26" s="156">
        <f t="shared" si="27"/>
        <v>0</v>
      </c>
      <c r="Q26" s="156">
        <f t="shared" si="27"/>
        <v>0</v>
      </c>
      <c r="R26" s="156">
        <f t="shared" si="27"/>
        <v>0</v>
      </c>
      <c r="S26" s="156">
        <f t="shared" si="27"/>
        <v>0</v>
      </c>
      <c r="T26" s="156">
        <f t="shared" si="27"/>
        <v>16</v>
      </c>
      <c r="U26" s="250">
        <f>((N26*5)+(O26*4)+(P26*3)+(Q26*2)+(R26*1))/(N26+O26+P26+Q26+R26)</f>
        <v>4.625</v>
      </c>
      <c r="V26" s="138" t="s">
        <v>101</v>
      </c>
      <c r="W26" s="151">
        <f>U26*100/5</f>
        <v>92.5</v>
      </c>
      <c r="X26" s="326"/>
      <c r="Y26" s="186" t="s">
        <v>4</v>
      </c>
      <c r="Z26" s="175">
        <f>SUM(Z22:Z25)</f>
        <v>8</v>
      </c>
      <c r="AA26" s="156">
        <f t="shared" ref="AA26:AF26" si="28">SUM(AA22:AA25)</f>
        <v>8</v>
      </c>
      <c r="AB26" s="156">
        <f t="shared" si="28"/>
        <v>0</v>
      </c>
      <c r="AC26" s="156">
        <f t="shared" si="28"/>
        <v>0</v>
      </c>
      <c r="AD26" s="156">
        <f t="shared" si="28"/>
        <v>0</v>
      </c>
      <c r="AE26" s="156">
        <f t="shared" si="28"/>
        <v>0</v>
      </c>
      <c r="AF26" s="156">
        <f t="shared" si="28"/>
        <v>16</v>
      </c>
      <c r="AG26" s="250">
        <f>((Z26*5)+(AA26*4)+(AB26*3)+(AC26*2)+(AD26*1))/(Z26+AA26+AB26+AC26+AD26)</f>
        <v>4.5</v>
      </c>
      <c r="AH26" s="138" t="s">
        <v>101</v>
      </c>
      <c r="AI26" s="151">
        <f>AG26*100/5</f>
        <v>90</v>
      </c>
      <c r="AJ26" s="326"/>
      <c r="AK26" s="186" t="s">
        <v>4</v>
      </c>
      <c r="AL26" s="175">
        <f>SUM(AL22:AL25)</f>
        <v>12</v>
      </c>
      <c r="AM26" s="156">
        <f t="shared" ref="AM26:AR26" si="29">SUM(AM22:AM25)</f>
        <v>4</v>
      </c>
      <c r="AN26" s="156">
        <f t="shared" si="29"/>
        <v>0</v>
      </c>
      <c r="AO26" s="156">
        <f t="shared" si="29"/>
        <v>0</v>
      </c>
      <c r="AP26" s="156">
        <f t="shared" si="29"/>
        <v>0</v>
      </c>
      <c r="AQ26" s="156">
        <f t="shared" si="29"/>
        <v>0</v>
      </c>
      <c r="AR26" s="156">
        <f t="shared" si="29"/>
        <v>16</v>
      </c>
      <c r="AS26" s="250">
        <f>((AL26*5)+(AM26*4)+(AN26*3)+(AO26*2)+(AP26*1))/(AL26+AM26+AN26+AO26+AP26)</f>
        <v>4.75</v>
      </c>
      <c r="AT26" s="138" t="s">
        <v>101</v>
      </c>
      <c r="AU26" s="151">
        <f>AS26*100/5</f>
        <v>95</v>
      </c>
      <c r="AV26" s="326"/>
      <c r="AW26" s="186" t="s">
        <v>4</v>
      </c>
      <c r="AX26" s="175">
        <f>SUM(AX22:AX25)</f>
        <v>12</v>
      </c>
      <c r="AY26" s="156">
        <f t="shared" ref="AY26:BD26" si="30">SUM(AY22:AY25)</f>
        <v>12</v>
      </c>
      <c r="AZ26" s="156">
        <f t="shared" si="30"/>
        <v>0</v>
      </c>
      <c r="BA26" s="156">
        <f t="shared" si="30"/>
        <v>0</v>
      </c>
      <c r="BB26" s="156">
        <f t="shared" si="30"/>
        <v>0</v>
      </c>
      <c r="BC26" s="156">
        <f t="shared" si="30"/>
        <v>0</v>
      </c>
      <c r="BD26" s="156">
        <f t="shared" si="30"/>
        <v>24</v>
      </c>
      <c r="BE26" s="250">
        <f>((AX26*5)+(AY26*4)+(AZ26*3)+(BA26*2)+(BB26*1))/(AX26+AY26+AZ26+BA26+BB26)</f>
        <v>4.5</v>
      </c>
      <c r="BF26" s="138" t="s">
        <v>101</v>
      </c>
      <c r="BG26" s="151">
        <f>BE26*100/5</f>
        <v>90</v>
      </c>
      <c r="BH26" s="326"/>
      <c r="BI26" s="186" t="s">
        <v>4</v>
      </c>
      <c r="BJ26" s="175">
        <f>SUM(BJ22:BJ25)</f>
        <v>40</v>
      </c>
      <c r="BK26" s="156">
        <f t="shared" ref="BK26:BP26" si="31">SUM(BK22:BK25)</f>
        <v>16</v>
      </c>
      <c r="BL26" s="156">
        <f t="shared" si="31"/>
        <v>0</v>
      </c>
      <c r="BM26" s="156">
        <f t="shared" si="31"/>
        <v>0</v>
      </c>
      <c r="BN26" s="156">
        <f t="shared" si="31"/>
        <v>0</v>
      </c>
      <c r="BO26" s="156">
        <f t="shared" si="31"/>
        <v>0</v>
      </c>
      <c r="BP26" s="156">
        <f t="shared" si="31"/>
        <v>56</v>
      </c>
      <c r="BQ26" s="250">
        <f>((BJ26*5)+(BK26*4)+(BL26*3)+(BM26*2)+(BN26*1))/(BJ26+BK26+BL26+BM26+BN26)</f>
        <v>4.7142857142857144</v>
      </c>
      <c r="BR26" s="138" t="s">
        <v>101</v>
      </c>
      <c r="BS26" s="151">
        <f>BQ26*100/5</f>
        <v>94.285714285714292</v>
      </c>
      <c r="BT26" s="326"/>
      <c r="BU26" s="186" t="s">
        <v>4</v>
      </c>
      <c r="BV26" s="175">
        <f>SUM(BV22:BV25)</f>
        <v>4</v>
      </c>
      <c r="BW26" s="156">
        <f t="shared" ref="BW26:CB26" si="32">SUM(BW22:BW25)</f>
        <v>4</v>
      </c>
      <c r="BX26" s="156">
        <f t="shared" si="32"/>
        <v>0</v>
      </c>
      <c r="BY26" s="156">
        <f t="shared" si="32"/>
        <v>0</v>
      </c>
      <c r="BZ26" s="156">
        <f t="shared" si="32"/>
        <v>0</v>
      </c>
      <c r="CA26" s="156">
        <f t="shared" si="32"/>
        <v>0</v>
      </c>
      <c r="CB26" s="156">
        <f t="shared" si="32"/>
        <v>8</v>
      </c>
      <c r="CC26" s="250">
        <f>((BV26*5)+(BW26*4)+(BX26*3)+(BY26*2)+(BZ26*1))/(BV26+BW26+BX26+BY26+BZ26)</f>
        <v>4.5</v>
      </c>
      <c r="CD26" s="138" t="s">
        <v>101</v>
      </c>
      <c r="CE26" s="151">
        <f>CC26*100/5</f>
        <v>90</v>
      </c>
      <c r="CF26" s="326"/>
      <c r="CG26" s="186" t="s">
        <v>4</v>
      </c>
      <c r="CH26" s="175">
        <f t="shared" ref="CH26:CN26" si="33">SUM(CH22:CH25)</f>
        <v>108</v>
      </c>
      <c r="CI26" s="156">
        <f t="shared" si="33"/>
        <v>63</v>
      </c>
      <c r="CJ26" s="156">
        <f t="shared" si="33"/>
        <v>1</v>
      </c>
      <c r="CK26" s="156">
        <f t="shared" si="33"/>
        <v>0</v>
      </c>
      <c r="CL26" s="156">
        <f t="shared" si="33"/>
        <v>0</v>
      </c>
      <c r="CM26" s="156">
        <f t="shared" si="33"/>
        <v>0</v>
      </c>
      <c r="CN26" s="156">
        <f t="shared" si="33"/>
        <v>172</v>
      </c>
      <c r="CO26" s="176">
        <f>((CH26*5)+(CI26*4)+(CJ26*3)+(CK26*2)+(CL26*1))/(CH26+CI26+CJ26+CK26+CL26)</f>
        <v>4.6220930232558137</v>
      </c>
      <c r="CP26" s="138" t="s">
        <v>205</v>
      </c>
      <c r="CQ26" s="140">
        <f>CO26*100/5</f>
        <v>92.441860465116264</v>
      </c>
    </row>
    <row r="27" spans="1:95" ht="23.25" customHeight="1">
      <c r="A27" s="192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93"/>
      <c r="M27" s="192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Y27" s="192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K27" s="192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W27" s="192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I27" s="192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U27" s="192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G27" s="223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</row>
    <row r="28" spans="1:95" ht="23.25" customHeight="1">
      <c r="A28" s="192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93"/>
      <c r="M28" s="192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Y28" s="192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K28" s="192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W28" s="192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I28" s="192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U28" s="192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G28" s="192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</row>
    <row r="29" spans="1:95" ht="23.25" customHeight="1">
      <c r="A29" s="192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93"/>
      <c r="M29" s="192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Y29" s="192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K29" s="192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W29" s="192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I29" s="192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U29" s="192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G29" s="192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</row>
    <row r="30" spans="1:95" ht="22.5" thickBot="1">
      <c r="A30" s="194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M30" s="194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Y30" s="194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K30" s="194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W30" s="194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I30" s="194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U30" s="194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G30" s="192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</row>
    <row r="31" spans="1:95" ht="25.5" customHeight="1">
      <c r="A31" s="398" t="s">
        <v>82</v>
      </c>
      <c r="B31" s="408" t="s">
        <v>1</v>
      </c>
      <c r="C31" s="409"/>
      <c r="D31" s="409"/>
      <c r="E31" s="409"/>
      <c r="F31" s="410"/>
      <c r="G31" s="411" t="s">
        <v>3</v>
      </c>
      <c r="H31" s="404" t="s">
        <v>2</v>
      </c>
      <c r="I31" s="395" t="s">
        <v>5</v>
      </c>
      <c r="J31" s="396"/>
      <c r="K31" s="397"/>
      <c r="M31" s="398" t="s">
        <v>82</v>
      </c>
      <c r="N31" s="408" t="s">
        <v>1</v>
      </c>
      <c r="O31" s="409"/>
      <c r="P31" s="409"/>
      <c r="Q31" s="409"/>
      <c r="R31" s="410"/>
      <c r="S31" s="411" t="s">
        <v>3</v>
      </c>
      <c r="T31" s="404" t="s">
        <v>2</v>
      </c>
      <c r="U31" s="395" t="s">
        <v>5</v>
      </c>
      <c r="V31" s="396"/>
      <c r="W31" s="397"/>
      <c r="Y31" s="398" t="s">
        <v>82</v>
      </c>
      <c r="Z31" s="408" t="s">
        <v>1</v>
      </c>
      <c r="AA31" s="409"/>
      <c r="AB31" s="409"/>
      <c r="AC31" s="409"/>
      <c r="AD31" s="410"/>
      <c r="AE31" s="411" t="s">
        <v>3</v>
      </c>
      <c r="AF31" s="404" t="s">
        <v>2</v>
      </c>
      <c r="AG31" s="395" t="s">
        <v>5</v>
      </c>
      <c r="AH31" s="396"/>
      <c r="AI31" s="397"/>
      <c r="AK31" s="398" t="s">
        <v>82</v>
      </c>
      <c r="AL31" s="408" t="s">
        <v>1</v>
      </c>
      <c r="AM31" s="409"/>
      <c r="AN31" s="409"/>
      <c r="AO31" s="409"/>
      <c r="AP31" s="410"/>
      <c r="AQ31" s="411" t="s">
        <v>3</v>
      </c>
      <c r="AR31" s="404" t="s">
        <v>2</v>
      </c>
      <c r="AS31" s="395" t="s">
        <v>5</v>
      </c>
      <c r="AT31" s="396"/>
      <c r="AU31" s="397"/>
      <c r="AW31" s="398" t="s">
        <v>82</v>
      </c>
      <c r="AX31" s="408" t="s">
        <v>1</v>
      </c>
      <c r="AY31" s="409"/>
      <c r="AZ31" s="409"/>
      <c r="BA31" s="409"/>
      <c r="BB31" s="410"/>
      <c r="BC31" s="411" t="s">
        <v>3</v>
      </c>
      <c r="BD31" s="404" t="s">
        <v>2</v>
      </c>
      <c r="BE31" s="395" t="s">
        <v>5</v>
      </c>
      <c r="BF31" s="396"/>
      <c r="BG31" s="397"/>
      <c r="BI31" s="398" t="s">
        <v>82</v>
      </c>
      <c r="BJ31" s="408" t="s">
        <v>1</v>
      </c>
      <c r="BK31" s="409"/>
      <c r="BL31" s="409"/>
      <c r="BM31" s="409"/>
      <c r="BN31" s="410"/>
      <c r="BO31" s="411" t="s">
        <v>3</v>
      </c>
      <c r="BP31" s="404" t="s">
        <v>2</v>
      </c>
      <c r="BQ31" s="395" t="s">
        <v>5</v>
      </c>
      <c r="BR31" s="396"/>
      <c r="BS31" s="397"/>
      <c r="BU31" s="398" t="s">
        <v>82</v>
      </c>
      <c r="BV31" s="408" t="s">
        <v>1</v>
      </c>
      <c r="BW31" s="409"/>
      <c r="BX31" s="409"/>
      <c r="BY31" s="409"/>
      <c r="BZ31" s="410"/>
      <c r="CA31" s="411" t="s">
        <v>3</v>
      </c>
      <c r="CB31" s="404" t="s">
        <v>2</v>
      </c>
      <c r="CC31" s="395" t="s">
        <v>5</v>
      </c>
      <c r="CD31" s="396"/>
      <c r="CE31" s="397"/>
      <c r="CG31" s="398" t="s">
        <v>82</v>
      </c>
      <c r="CH31" s="408" t="s">
        <v>1</v>
      </c>
      <c r="CI31" s="409"/>
      <c r="CJ31" s="409"/>
      <c r="CK31" s="409"/>
      <c r="CL31" s="410"/>
      <c r="CM31" s="411" t="s">
        <v>3</v>
      </c>
      <c r="CN31" s="404" t="s">
        <v>2</v>
      </c>
      <c r="CO31" s="395" t="s">
        <v>5</v>
      </c>
      <c r="CP31" s="396"/>
      <c r="CQ31" s="397"/>
    </row>
    <row r="32" spans="1:95" ht="25.5" customHeight="1" thickBot="1">
      <c r="A32" s="399"/>
      <c r="B32" s="126">
        <v>5</v>
      </c>
      <c r="C32" s="127">
        <v>4</v>
      </c>
      <c r="D32" s="127">
        <v>3</v>
      </c>
      <c r="E32" s="127">
        <v>2</v>
      </c>
      <c r="F32" s="127">
        <v>1</v>
      </c>
      <c r="G32" s="412"/>
      <c r="H32" s="405"/>
      <c r="I32" s="128" t="s">
        <v>52</v>
      </c>
      <c r="J32" s="129" t="s">
        <v>54</v>
      </c>
      <c r="K32" s="130" t="s">
        <v>53</v>
      </c>
      <c r="M32" s="399"/>
      <c r="N32" s="126">
        <v>5</v>
      </c>
      <c r="O32" s="127">
        <v>4</v>
      </c>
      <c r="P32" s="127">
        <v>3</v>
      </c>
      <c r="Q32" s="127">
        <v>2</v>
      </c>
      <c r="R32" s="127">
        <v>1</v>
      </c>
      <c r="S32" s="412"/>
      <c r="T32" s="405"/>
      <c r="U32" s="128" t="s">
        <v>52</v>
      </c>
      <c r="V32" s="129" t="s">
        <v>54</v>
      </c>
      <c r="W32" s="130" t="s">
        <v>53</v>
      </c>
      <c r="Y32" s="399"/>
      <c r="Z32" s="126">
        <v>5</v>
      </c>
      <c r="AA32" s="127">
        <v>4</v>
      </c>
      <c r="AB32" s="127">
        <v>3</v>
      </c>
      <c r="AC32" s="127">
        <v>2</v>
      </c>
      <c r="AD32" s="127">
        <v>1</v>
      </c>
      <c r="AE32" s="412"/>
      <c r="AF32" s="405"/>
      <c r="AG32" s="128" t="s">
        <v>52</v>
      </c>
      <c r="AH32" s="129" t="s">
        <v>54</v>
      </c>
      <c r="AI32" s="130" t="s">
        <v>53</v>
      </c>
      <c r="AK32" s="399"/>
      <c r="AL32" s="126">
        <v>5</v>
      </c>
      <c r="AM32" s="127">
        <v>4</v>
      </c>
      <c r="AN32" s="127">
        <v>3</v>
      </c>
      <c r="AO32" s="127">
        <v>2</v>
      </c>
      <c r="AP32" s="127">
        <v>1</v>
      </c>
      <c r="AQ32" s="412"/>
      <c r="AR32" s="405"/>
      <c r="AS32" s="128" t="s">
        <v>52</v>
      </c>
      <c r="AT32" s="129" t="s">
        <v>54</v>
      </c>
      <c r="AU32" s="130" t="s">
        <v>53</v>
      </c>
      <c r="AW32" s="399"/>
      <c r="AX32" s="126">
        <v>5</v>
      </c>
      <c r="AY32" s="127">
        <v>4</v>
      </c>
      <c r="AZ32" s="127">
        <v>3</v>
      </c>
      <c r="BA32" s="127">
        <v>2</v>
      </c>
      <c r="BB32" s="127">
        <v>1</v>
      </c>
      <c r="BC32" s="412"/>
      <c r="BD32" s="405"/>
      <c r="BE32" s="128" t="s">
        <v>52</v>
      </c>
      <c r="BF32" s="129" t="s">
        <v>54</v>
      </c>
      <c r="BG32" s="130" t="s">
        <v>53</v>
      </c>
      <c r="BI32" s="399"/>
      <c r="BJ32" s="126">
        <v>5</v>
      </c>
      <c r="BK32" s="127">
        <v>4</v>
      </c>
      <c r="BL32" s="127">
        <v>3</v>
      </c>
      <c r="BM32" s="127">
        <v>2</v>
      </c>
      <c r="BN32" s="127">
        <v>1</v>
      </c>
      <c r="BO32" s="412"/>
      <c r="BP32" s="405"/>
      <c r="BQ32" s="128" t="s">
        <v>52</v>
      </c>
      <c r="BR32" s="129" t="s">
        <v>54</v>
      </c>
      <c r="BS32" s="130" t="s">
        <v>53</v>
      </c>
      <c r="BU32" s="399"/>
      <c r="BV32" s="126">
        <v>5</v>
      </c>
      <c r="BW32" s="127">
        <v>4</v>
      </c>
      <c r="BX32" s="127">
        <v>3</v>
      </c>
      <c r="BY32" s="127">
        <v>2</v>
      </c>
      <c r="BZ32" s="127">
        <v>1</v>
      </c>
      <c r="CA32" s="412"/>
      <c r="CB32" s="405"/>
      <c r="CC32" s="128" t="s">
        <v>52</v>
      </c>
      <c r="CD32" s="129" t="s">
        <v>54</v>
      </c>
      <c r="CE32" s="130" t="s">
        <v>53</v>
      </c>
      <c r="CG32" s="399"/>
      <c r="CH32" s="126">
        <v>5</v>
      </c>
      <c r="CI32" s="127">
        <v>4</v>
      </c>
      <c r="CJ32" s="127">
        <v>3</v>
      </c>
      <c r="CK32" s="127">
        <v>2</v>
      </c>
      <c r="CL32" s="127">
        <v>1</v>
      </c>
      <c r="CM32" s="412"/>
      <c r="CN32" s="405"/>
      <c r="CO32" s="128" t="s">
        <v>52</v>
      </c>
      <c r="CP32" s="129" t="s">
        <v>54</v>
      </c>
      <c r="CQ32" s="130" t="s">
        <v>53</v>
      </c>
    </row>
    <row r="33" spans="1:95" ht="43.5">
      <c r="A33" s="182" t="s">
        <v>145</v>
      </c>
      <c r="B33" s="195"/>
      <c r="C33" s="183"/>
      <c r="D33" s="183"/>
      <c r="E33" s="183"/>
      <c r="F33" s="183"/>
      <c r="G33" s="183"/>
      <c r="H33" s="183"/>
      <c r="I33" s="183"/>
      <c r="J33" s="196"/>
      <c r="K33" s="185"/>
      <c r="M33" s="182" t="s">
        <v>145</v>
      </c>
      <c r="N33" s="195"/>
      <c r="O33" s="183"/>
      <c r="P33" s="183"/>
      <c r="Q33" s="183"/>
      <c r="R33" s="183"/>
      <c r="S33" s="183"/>
      <c r="T33" s="183"/>
      <c r="U33" s="183"/>
      <c r="V33" s="196"/>
      <c r="W33" s="185"/>
      <c r="Y33" s="182" t="s">
        <v>145</v>
      </c>
      <c r="Z33" s="195"/>
      <c r="AA33" s="183"/>
      <c r="AB33" s="183"/>
      <c r="AC33" s="183"/>
      <c r="AD33" s="183"/>
      <c r="AE33" s="183"/>
      <c r="AF33" s="183"/>
      <c r="AG33" s="183"/>
      <c r="AH33" s="196"/>
      <c r="AI33" s="185"/>
      <c r="AK33" s="182" t="s">
        <v>145</v>
      </c>
      <c r="AL33" s="195"/>
      <c r="AM33" s="183"/>
      <c r="AN33" s="183"/>
      <c r="AO33" s="183"/>
      <c r="AP33" s="183"/>
      <c r="AQ33" s="183"/>
      <c r="AR33" s="183"/>
      <c r="AS33" s="183"/>
      <c r="AT33" s="196"/>
      <c r="AU33" s="185"/>
      <c r="AW33" s="182" t="s">
        <v>145</v>
      </c>
      <c r="AX33" s="195"/>
      <c r="AY33" s="183"/>
      <c r="AZ33" s="183"/>
      <c r="BA33" s="183"/>
      <c r="BB33" s="183"/>
      <c r="BC33" s="183"/>
      <c r="BD33" s="183"/>
      <c r="BE33" s="183"/>
      <c r="BF33" s="196"/>
      <c r="BG33" s="185"/>
      <c r="BI33" s="182" t="s">
        <v>145</v>
      </c>
      <c r="BJ33" s="195"/>
      <c r="BK33" s="183"/>
      <c r="BL33" s="183"/>
      <c r="BM33" s="183"/>
      <c r="BN33" s="183"/>
      <c r="BO33" s="183"/>
      <c r="BP33" s="183"/>
      <c r="BQ33" s="183"/>
      <c r="BR33" s="196"/>
      <c r="BS33" s="185"/>
      <c r="BU33" s="182" t="s">
        <v>145</v>
      </c>
      <c r="BV33" s="195"/>
      <c r="BW33" s="183"/>
      <c r="BX33" s="183"/>
      <c r="BY33" s="183"/>
      <c r="BZ33" s="183"/>
      <c r="CA33" s="183"/>
      <c r="CB33" s="183"/>
      <c r="CC33" s="183"/>
      <c r="CD33" s="196"/>
      <c r="CE33" s="185"/>
      <c r="CG33" s="271" t="s">
        <v>145</v>
      </c>
      <c r="CH33" s="258"/>
      <c r="CI33" s="259"/>
      <c r="CJ33" s="259"/>
      <c r="CK33" s="259"/>
      <c r="CL33" s="259"/>
      <c r="CM33" s="259"/>
      <c r="CN33" s="259"/>
      <c r="CO33" s="259"/>
      <c r="CP33" s="283"/>
      <c r="CQ33" s="272"/>
    </row>
    <row r="34" spans="1:95" ht="23.25">
      <c r="A34" s="154" t="s">
        <v>146</v>
      </c>
      <c r="B34" s="146">
        <v>4</v>
      </c>
      <c r="C34" s="147">
        <v>5</v>
      </c>
      <c r="D34" s="147">
        <v>0</v>
      </c>
      <c r="E34" s="147">
        <v>0</v>
      </c>
      <c r="F34" s="147">
        <v>0</v>
      </c>
      <c r="G34" s="147">
        <v>0</v>
      </c>
      <c r="H34" s="147">
        <f>SUM(B34:G34)</f>
        <v>9</v>
      </c>
      <c r="I34" s="133"/>
      <c r="J34" s="157"/>
      <c r="K34" s="135"/>
      <c r="M34" s="154" t="s">
        <v>146</v>
      </c>
      <c r="N34" s="146">
        <v>2</v>
      </c>
      <c r="O34" s="147">
        <v>2</v>
      </c>
      <c r="P34" s="147">
        <v>0</v>
      </c>
      <c r="Q34" s="147">
        <v>0</v>
      </c>
      <c r="R34" s="147">
        <v>0</v>
      </c>
      <c r="S34" s="147">
        <v>0</v>
      </c>
      <c r="T34" s="147">
        <f>SUM(N34:S34)</f>
        <v>4</v>
      </c>
      <c r="U34" s="133"/>
      <c r="V34" s="157"/>
      <c r="W34" s="135"/>
      <c r="Y34" s="154" t="s">
        <v>146</v>
      </c>
      <c r="Z34" s="146">
        <v>3</v>
      </c>
      <c r="AA34" s="147">
        <v>1</v>
      </c>
      <c r="AB34" s="147">
        <v>0</v>
      </c>
      <c r="AC34" s="147">
        <v>0</v>
      </c>
      <c r="AD34" s="147">
        <v>0</v>
      </c>
      <c r="AE34" s="147">
        <v>0</v>
      </c>
      <c r="AF34" s="147">
        <f>SUM(Z34:AE34)</f>
        <v>4</v>
      </c>
      <c r="AG34" s="133"/>
      <c r="AH34" s="157"/>
      <c r="AI34" s="135"/>
      <c r="AK34" s="154" t="s">
        <v>146</v>
      </c>
      <c r="AL34" s="146">
        <v>3</v>
      </c>
      <c r="AM34" s="147">
        <v>1</v>
      </c>
      <c r="AN34" s="147">
        <v>0</v>
      </c>
      <c r="AO34" s="147">
        <v>0</v>
      </c>
      <c r="AP34" s="147">
        <v>0</v>
      </c>
      <c r="AQ34" s="147">
        <v>0</v>
      </c>
      <c r="AR34" s="147">
        <f>SUM(AL34:AQ34)</f>
        <v>4</v>
      </c>
      <c r="AS34" s="133"/>
      <c r="AT34" s="157"/>
      <c r="AU34" s="135"/>
      <c r="AW34" s="154" t="s">
        <v>146</v>
      </c>
      <c r="AX34" s="146">
        <v>1</v>
      </c>
      <c r="AY34" s="147">
        <v>5</v>
      </c>
      <c r="AZ34" s="147">
        <v>0</v>
      </c>
      <c r="BA34" s="147">
        <v>0</v>
      </c>
      <c r="BB34" s="147">
        <v>0</v>
      </c>
      <c r="BC34" s="147">
        <v>0</v>
      </c>
      <c r="BD34" s="147">
        <f>SUM(AX34:BC34)</f>
        <v>6</v>
      </c>
      <c r="BE34" s="133"/>
      <c r="BF34" s="157"/>
      <c r="BG34" s="135"/>
      <c r="BI34" s="154" t="s">
        <v>146</v>
      </c>
      <c r="BJ34" s="146">
        <v>10</v>
      </c>
      <c r="BK34" s="147">
        <v>4</v>
      </c>
      <c r="BL34" s="147">
        <v>0</v>
      </c>
      <c r="BM34" s="147">
        <v>0</v>
      </c>
      <c r="BN34" s="147">
        <v>0</v>
      </c>
      <c r="BO34" s="147">
        <v>0</v>
      </c>
      <c r="BP34" s="147">
        <f>SUM(BJ34:BO34)</f>
        <v>14</v>
      </c>
      <c r="BQ34" s="133"/>
      <c r="BR34" s="157"/>
      <c r="BS34" s="135"/>
      <c r="BU34" s="154" t="s">
        <v>146</v>
      </c>
      <c r="BV34" s="146">
        <v>1</v>
      </c>
      <c r="BW34" s="147">
        <v>1</v>
      </c>
      <c r="BX34" s="147">
        <v>0</v>
      </c>
      <c r="BY34" s="147">
        <v>0</v>
      </c>
      <c r="BZ34" s="147">
        <v>0</v>
      </c>
      <c r="CA34" s="147">
        <v>0</v>
      </c>
      <c r="CB34" s="147">
        <f>SUM(BV34:CA34)</f>
        <v>2</v>
      </c>
      <c r="CC34" s="133"/>
      <c r="CD34" s="157"/>
      <c r="CE34" s="135"/>
      <c r="CG34" s="265" t="s">
        <v>146</v>
      </c>
      <c r="CH34" s="262">
        <f>B34+N34+Z34+AL34+AX34+BJ34+BV34</f>
        <v>24</v>
      </c>
      <c r="CI34" s="263">
        <f t="shared" ref="CI34" si="34">C34+O34+AA34+AM34+AY34+BK34+BW34</f>
        <v>19</v>
      </c>
      <c r="CJ34" s="263">
        <f t="shared" ref="CJ34" si="35">D34+P34+AB34+AN34+AZ34+BL34+BX34</f>
        <v>0</v>
      </c>
      <c r="CK34" s="263">
        <f t="shared" ref="CK34" si="36">E34+Q34+AC34+AO34+BA34+BM34+BY34</f>
        <v>0</v>
      </c>
      <c r="CL34" s="263">
        <f t="shared" ref="CL34" si="37">F34+R34+AD34+AP34+BB34+BN34+BZ34</f>
        <v>0</v>
      </c>
      <c r="CM34" s="263">
        <f t="shared" ref="CM34" si="38">G34+S34+AE34+AQ34+BC34+BO34+CA34</f>
        <v>0</v>
      </c>
      <c r="CN34" s="263">
        <f>SUM(CH34:CM34)</f>
        <v>43</v>
      </c>
      <c r="CO34" s="273"/>
      <c r="CP34" s="284"/>
      <c r="CQ34" s="280"/>
    </row>
    <row r="35" spans="1:95" ht="23.25">
      <c r="A35" s="154" t="s">
        <v>147</v>
      </c>
      <c r="B35" s="146">
        <v>2</v>
      </c>
      <c r="C35" s="147">
        <v>7</v>
      </c>
      <c r="D35" s="147">
        <v>0</v>
      </c>
      <c r="E35" s="147">
        <v>0</v>
      </c>
      <c r="F35" s="147">
        <v>0</v>
      </c>
      <c r="G35" s="147">
        <v>0</v>
      </c>
      <c r="H35" s="147">
        <f>SUM(B35:G35)</f>
        <v>9</v>
      </c>
      <c r="I35" s="133"/>
      <c r="J35" s="157"/>
      <c r="K35" s="135"/>
      <c r="M35" s="154" t="s">
        <v>147</v>
      </c>
      <c r="N35" s="146">
        <v>1</v>
      </c>
      <c r="O35" s="147">
        <v>2</v>
      </c>
      <c r="P35" s="147">
        <v>1</v>
      </c>
      <c r="Q35" s="147">
        <v>0</v>
      </c>
      <c r="R35" s="147">
        <v>0</v>
      </c>
      <c r="S35" s="147">
        <v>0</v>
      </c>
      <c r="T35" s="147">
        <f>SUM(N35:S35)</f>
        <v>4</v>
      </c>
      <c r="U35" s="133"/>
      <c r="V35" s="157"/>
      <c r="W35" s="135"/>
      <c r="Y35" s="154" t="s">
        <v>147</v>
      </c>
      <c r="Z35" s="146">
        <v>1</v>
      </c>
      <c r="AA35" s="147">
        <v>2</v>
      </c>
      <c r="AB35" s="147">
        <v>1</v>
      </c>
      <c r="AC35" s="147">
        <v>0</v>
      </c>
      <c r="AD35" s="147">
        <v>0</v>
      </c>
      <c r="AE35" s="147">
        <v>0</v>
      </c>
      <c r="AF35" s="147">
        <f>SUM(Z35:AE35)</f>
        <v>4</v>
      </c>
      <c r="AG35" s="133"/>
      <c r="AH35" s="157"/>
      <c r="AI35" s="135"/>
      <c r="AK35" s="154" t="s">
        <v>147</v>
      </c>
      <c r="AL35" s="146">
        <v>3</v>
      </c>
      <c r="AM35" s="147">
        <v>0</v>
      </c>
      <c r="AN35" s="147">
        <v>1</v>
      </c>
      <c r="AO35" s="147">
        <v>0</v>
      </c>
      <c r="AP35" s="147">
        <v>0</v>
      </c>
      <c r="AQ35" s="147">
        <v>0</v>
      </c>
      <c r="AR35" s="147">
        <f>SUM(AL35:AQ35)</f>
        <v>4</v>
      </c>
      <c r="AS35" s="133"/>
      <c r="AT35" s="157"/>
      <c r="AU35" s="135"/>
      <c r="AW35" s="154" t="s">
        <v>147</v>
      </c>
      <c r="AX35" s="146">
        <v>1</v>
      </c>
      <c r="AY35" s="147">
        <v>5</v>
      </c>
      <c r="AZ35" s="147">
        <v>0</v>
      </c>
      <c r="BA35" s="147">
        <v>0</v>
      </c>
      <c r="BB35" s="147">
        <v>0</v>
      </c>
      <c r="BC35" s="147">
        <v>0</v>
      </c>
      <c r="BD35" s="147">
        <f>SUM(AX35:BC35)</f>
        <v>6</v>
      </c>
      <c r="BE35" s="133"/>
      <c r="BF35" s="157"/>
      <c r="BG35" s="135"/>
      <c r="BI35" s="154" t="s">
        <v>147</v>
      </c>
      <c r="BJ35" s="146">
        <v>9</v>
      </c>
      <c r="BK35" s="147">
        <v>5</v>
      </c>
      <c r="BL35" s="147">
        <v>0</v>
      </c>
      <c r="BM35" s="147">
        <v>0</v>
      </c>
      <c r="BN35" s="147">
        <v>0</v>
      </c>
      <c r="BO35" s="147">
        <v>0</v>
      </c>
      <c r="BP35" s="147">
        <f>SUM(BJ35:BO35)</f>
        <v>14</v>
      </c>
      <c r="BQ35" s="133"/>
      <c r="BR35" s="157"/>
      <c r="BS35" s="135"/>
      <c r="BU35" s="154" t="s">
        <v>147</v>
      </c>
      <c r="BV35" s="146">
        <v>1</v>
      </c>
      <c r="BW35" s="147">
        <v>1</v>
      </c>
      <c r="BX35" s="147">
        <v>0</v>
      </c>
      <c r="BY35" s="147">
        <v>0</v>
      </c>
      <c r="BZ35" s="147">
        <v>0</v>
      </c>
      <c r="CA35" s="147">
        <v>0</v>
      </c>
      <c r="CB35" s="147">
        <f>SUM(BV35:CA35)</f>
        <v>2</v>
      </c>
      <c r="CC35" s="133"/>
      <c r="CD35" s="157"/>
      <c r="CE35" s="135"/>
      <c r="CG35" s="265" t="s">
        <v>147</v>
      </c>
      <c r="CH35" s="262">
        <f t="shared" ref="CH35:CH38" si="39">B35+N35+Z35+AL35+AX35+BJ35+BV35</f>
        <v>18</v>
      </c>
      <c r="CI35" s="263">
        <f t="shared" ref="CI35:CI38" si="40">C35+O35+AA35+AM35+AY35+BK35+BW35</f>
        <v>22</v>
      </c>
      <c r="CJ35" s="263">
        <f t="shared" ref="CJ35:CJ38" si="41">D35+P35+AB35+AN35+AZ35+BL35+BX35</f>
        <v>3</v>
      </c>
      <c r="CK35" s="263">
        <f t="shared" ref="CK35:CK38" si="42">E35+Q35+AC35+AO35+BA35+BM35+BY35</f>
        <v>0</v>
      </c>
      <c r="CL35" s="263">
        <f t="shared" ref="CL35:CL38" si="43">F35+R35+AD35+AP35+BB35+BN35+BZ35</f>
        <v>0</v>
      </c>
      <c r="CM35" s="263">
        <f t="shared" ref="CM35:CM38" si="44">G35+S35+AE35+AQ35+BC35+BO35+CA35</f>
        <v>0</v>
      </c>
      <c r="CN35" s="263">
        <f>SUM(CH35:CM35)</f>
        <v>43</v>
      </c>
      <c r="CO35" s="273"/>
      <c r="CP35" s="284"/>
      <c r="CQ35" s="280"/>
    </row>
    <row r="36" spans="1:95" ht="48" customHeight="1">
      <c r="A36" s="154" t="s">
        <v>148</v>
      </c>
      <c r="B36" s="146">
        <v>2</v>
      </c>
      <c r="C36" s="147">
        <v>6</v>
      </c>
      <c r="D36" s="147">
        <v>1</v>
      </c>
      <c r="E36" s="147">
        <v>0</v>
      </c>
      <c r="F36" s="147">
        <v>0</v>
      </c>
      <c r="G36" s="147">
        <v>0</v>
      </c>
      <c r="H36" s="147">
        <f>SUM(B36:G36)</f>
        <v>9</v>
      </c>
      <c r="I36" s="133"/>
      <c r="J36" s="157"/>
      <c r="K36" s="135"/>
      <c r="M36" s="154" t="s">
        <v>148</v>
      </c>
      <c r="N36" s="146">
        <v>2</v>
      </c>
      <c r="O36" s="147">
        <v>2</v>
      </c>
      <c r="P36" s="147">
        <v>0</v>
      </c>
      <c r="Q36" s="147">
        <v>0</v>
      </c>
      <c r="R36" s="147">
        <v>0</v>
      </c>
      <c r="S36" s="147">
        <v>0</v>
      </c>
      <c r="T36" s="147">
        <f>SUM(N36:S36)</f>
        <v>4</v>
      </c>
      <c r="U36" s="133"/>
      <c r="V36" s="157"/>
      <c r="W36" s="135"/>
      <c r="Y36" s="154" t="s">
        <v>148</v>
      </c>
      <c r="Z36" s="146">
        <v>0</v>
      </c>
      <c r="AA36" s="147">
        <v>4</v>
      </c>
      <c r="AB36" s="147">
        <v>0</v>
      </c>
      <c r="AC36" s="147">
        <v>0</v>
      </c>
      <c r="AD36" s="147">
        <v>0</v>
      </c>
      <c r="AE36" s="147">
        <v>0</v>
      </c>
      <c r="AF36" s="147">
        <f>SUM(Z36:AE36)</f>
        <v>4</v>
      </c>
      <c r="AG36" s="133"/>
      <c r="AH36" s="157"/>
      <c r="AI36" s="135"/>
      <c r="AK36" s="154" t="s">
        <v>148</v>
      </c>
      <c r="AL36" s="146">
        <v>2</v>
      </c>
      <c r="AM36" s="147">
        <v>2</v>
      </c>
      <c r="AN36" s="147">
        <v>0</v>
      </c>
      <c r="AO36" s="147">
        <v>0</v>
      </c>
      <c r="AP36" s="147">
        <v>0</v>
      </c>
      <c r="AQ36" s="147">
        <v>0</v>
      </c>
      <c r="AR36" s="147">
        <f>SUM(AL36:AQ36)</f>
        <v>4</v>
      </c>
      <c r="AS36" s="133"/>
      <c r="AT36" s="157"/>
      <c r="AU36" s="135"/>
      <c r="AW36" s="154" t="s">
        <v>148</v>
      </c>
      <c r="AX36" s="146">
        <v>2</v>
      </c>
      <c r="AY36" s="147">
        <v>4</v>
      </c>
      <c r="AZ36" s="147">
        <v>0</v>
      </c>
      <c r="BA36" s="147">
        <v>0</v>
      </c>
      <c r="BB36" s="147">
        <v>0</v>
      </c>
      <c r="BC36" s="147">
        <v>0</v>
      </c>
      <c r="BD36" s="147">
        <f>SUM(AX36:BC36)</f>
        <v>6</v>
      </c>
      <c r="BE36" s="133"/>
      <c r="BF36" s="157"/>
      <c r="BG36" s="135"/>
      <c r="BI36" s="154" t="s">
        <v>148</v>
      </c>
      <c r="BJ36" s="146">
        <v>10</v>
      </c>
      <c r="BK36" s="147">
        <v>4</v>
      </c>
      <c r="BL36" s="147">
        <v>0</v>
      </c>
      <c r="BM36" s="147">
        <v>0</v>
      </c>
      <c r="BN36" s="147">
        <v>0</v>
      </c>
      <c r="BO36" s="147">
        <v>0</v>
      </c>
      <c r="BP36" s="147">
        <f>SUM(BJ36:BO36)</f>
        <v>14</v>
      </c>
      <c r="BQ36" s="133"/>
      <c r="BR36" s="157"/>
      <c r="BS36" s="135"/>
      <c r="BU36" s="154" t="s">
        <v>148</v>
      </c>
      <c r="BV36" s="146">
        <v>1</v>
      </c>
      <c r="BW36" s="147">
        <v>1</v>
      </c>
      <c r="BX36" s="147">
        <v>0</v>
      </c>
      <c r="BY36" s="147">
        <v>0</v>
      </c>
      <c r="BZ36" s="147">
        <v>0</v>
      </c>
      <c r="CA36" s="147">
        <v>0</v>
      </c>
      <c r="CB36" s="147">
        <f>SUM(BV36:CA36)</f>
        <v>2</v>
      </c>
      <c r="CC36" s="133"/>
      <c r="CD36" s="157"/>
      <c r="CE36" s="135"/>
      <c r="CG36" s="265" t="s">
        <v>148</v>
      </c>
      <c r="CH36" s="262">
        <f t="shared" si="39"/>
        <v>19</v>
      </c>
      <c r="CI36" s="263">
        <f t="shared" si="40"/>
        <v>23</v>
      </c>
      <c r="CJ36" s="263">
        <f t="shared" si="41"/>
        <v>1</v>
      </c>
      <c r="CK36" s="263">
        <f t="shared" si="42"/>
        <v>0</v>
      </c>
      <c r="CL36" s="263">
        <f t="shared" si="43"/>
        <v>0</v>
      </c>
      <c r="CM36" s="263">
        <f t="shared" si="44"/>
        <v>0</v>
      </c>
      <c r="CN36" s="263">
        <f>SUM(CH36:CM36)</f>
        <v>43</v>
      </c>
      <c r="CO36" s="273"/>
      <c r="CP36" s="284"/>
      <c r="CQ36" s="280"/>
    </row>
    <row r="37" spans="1:95" ht="37.5" customHeight="1">
      <c r="A37" s="145" t="s">
        <v>149</v>
      </c>
      <c r="B37" s="131">
        <v>3</v>
      </c>
      <c r="C37" s="132">
        <v>3</v>
      </c>
      <c r="D37" s="132">
        <v>3</v>
      </c>
      <c r="E37" s="132">
        <v>0</v>
      </c>
      <c r="F37" s="132">
        <v>0</v>
      </c>
      <c r="G37" s="132">
        <v>0</v>
      </c>
      <c r="H37" s="147">
        <f>SUM(B37:G37)</f>
        <v>9</v>
      </c>
      <c r="I37" s="133"/>
      <c r="J37" s="157"/>
      <c r="K37" s="135"/>
      <c r="M37" s="145" t="s">
        <v>149</v>
      </c>
      <c r="N37" s="131">
        <v>1</v>
      </c>
      <c r="O37" s="132">
        <v>2</v>
      </c>
      <c r="P37" s="132">
        <v>1</v>
      </c>
      <c r="Q37" s="132">
        <v>0</v>
      </c>
      <c r="R37" s="132">
        <v>0</v>
      </c>
      <c r="S37" s="132">
        <v>0</v>
      </c>
      <c r="T37" s="147">
        <f>SUM(N37:S37)</f>
        <v>4</v>
      </c>
      <c r="U37" s="133"/>
      <c r="V37" s="157"/>
      <c r="W37" s="135"/>
      <c r="Y37" s="145" t="s">
        <v>149</v>
      </c>
      <c r="Z37" s="131">
        <v>0</v>
      </c>
      <c r="AA37" s="132">
        <v>4</v>
      </c>
      <c r="AB37" s="132">
        <v>0</v>
      </c>
      <c r="AC37" s="132">
        <v>0</v>
      </c>
      <c r="AD37" s="132">
        <v>0</v>
      </c>
      <c r="AE37" s="132">
        <v>0</v>
      </c>
      <c r="AF37" s="147">
        <f>SUM(Z37:AE37)</f>
        <v>4</v>
      </c>
      <c r="AG37" s="133"/>
      <c r="AH37" s="157"/>
      <c r="AI37" s="135"/>
      <c r="AK37" s="145" t="s">
        <v>149</v>
      </c>
      <c r="AL37" s="131">
        <v>2</v>
      </c>
      <c r="AM37" s="132">
        <v>2</v>
      </c>
      <c r="AN37" s="132">
        <v>0</v>
      </c>
      <c r="AO37" s="132">
        <v>0</v>
      </c>
      <c r="AP37" s="132">
        <v>0</v>
      </c>
      <c r="AQ37" s="132">
        <v>0</v>
      </c>
      <c r="AR37" s="147">
        <f>SUM(AL37:AQ37)</f>
        <v>4</v>
      </c>
      <c r="AS37" s="133"/>
      <c r="AT37" s="157"/>
      <c r="AU37" s="135"/>
      <c r="AW37" s="145" t="s">
        <v>149</v>
      </c>
      <c r="AX37" s="131">
        <v>1</v>
      </c>
      <c r="AY37" s="132">
        <v>5</v>
      </c>
      <c r="AZ37" s="132">
        <v>0</v>
      </c>
      <c r="BA37" s="132">
        <v>0</v>
      </c>
      <c r="BB37" s="132">
        <v>0</v>
      </c>
      <c r="BC37" s="132">
        <v>0</v>
      </c>
      <c r="BD37" s="147">
        <f>SUM(AX37:BC37)</f>
        <v>6</v>
      </c>
      <c r="BE37" s="133"/>
      <c r="BF37" s="157"/>
      <c r="BG37" s="135"/>
      <c r="BI37" s="145" t="s">
        <v>149</v>
      </c>
      <c r="BJ37" s="131">
        <v>10</v>
      </c>
      <c r="BK37" s="132">
        <v>4</v>
      </c>
      <c r="BL37" s="132">
        <v>0</v>
      </c>
      <c r="BM37" s="132">
        <v>0</v>
      </c>
      <c r="BN37" s="132">
        <v>0</v>
      </c>
      <c r="BO37" s="132">
        <v>0</v>
      </c>
      <c r="BP37" s="147">
        <f>SUM(BJ37:BO37)</f>
        <v>14</v>
      </c>
      <c r="BQ37" s="133"/>
      <c r="BR37" s="157"/>
      <c r="BS37" s="135"/>
      <c r="BU37" s="145" t="s">
        <v>149</v>
      </c>
      <c r="BV37" s="131">
        <v>1</v>
      </c>
      <c r="BW37" s="132">
        <v>1</v>
      </c>
      <c r="BX37" s="132">
        <v>0</v>
      </c>
      <c r="BY37" s="132">
        <v>0</v>
      </c>
      <c r="BZ37" s="132">
        <v>0</v>
      </c>
      <c r="CA37" s="132">
        <v>0</v>
      </c>
      <c r="CB37" s="147">
        <f>SUM(BV37:CA37)</f>
        <v>2</v>
      </c>
      <c r="CC37" s="133"/>
      <c r="CD37" s="157"/>
      <c r="CE37" s="135"/>
      <c r="CG37" s="261" t="s">
        <v>149</v>
      </c>
      <c r="CH37" s="262">
        <f t="shared" si="39"/>
        <v>18</v>
      </c>
      <c r="CI37" s="263">
        <f t="shared" si="40"/>
        <v>21</v>
      </c>
      <c r="CJ37" s="263">
        <f t="shared" si="41"/>
        <v>4</v>
      </c>
      <c r="CK37" s="263">
        <f t="shared" si="42"/>
        <v>0</v>
      </c>
      <c r="CL37" s="263">
        <f t="shared" si="43"/>
        <v>0</v>
      </c>
      <c r="CM37" s="263">
        <f t="shared" si="44"/>
        <v>0</v>
      </c>
      <c r="CN37" s="263">
        <f>SUM(CH37:CM37)</f>
        <v>43</v>
      </c>
      <c r="CO37" s="273"/>
      <c r="CP37" s="284"/>
      <c r="CQ37" s="280"/>
    </row>
    <row r="38" spans="1:95" ht="37.5" customHeight="1" thickBot="1">
      <c r="A38" s="158" t="s">
        <v>150</v>
      </c>
      <c r="B38" s="155">
        <v>4</v>
      </c>
      <c r="C38" s="148">
        <v>4</v>
      </c>
      <c r="D38" s="148">
        <v>1</v>
      </c>
      <c r="E38" s="148">
        <v>0</v>
      </c>
      <c r="F38" s="148">
        <v>0</v>
      </c>
      <c r="G38" s="148">
        <v>0</v>
      </c>
      <c r="H38" s="132">
        <f>SUM(B38:G38)</f>
        <v>9</v>
      </c>
      <c r="I38" s="148"/>
      <c r="J38" s="159"/>
      <c r="K38" s="150"/>
      <c r="M38" s="158" t="s">
        <v>150</v>
      </c>
      <c r="N38" s="155">
        <v>1</v>
      </c>
      <c r="O38" s="148">
        <v>2</v>
      </c>
      <c r="P38" s="148">
        <v>1</v>
      </c>
      <c r="Q38" s="148">
        <v>0</v>
      </c>
      <c r="R38" s="148">
        <v>0</v>
      </c>
      <c r="S38" s="148">
        <v>0</v>
      </c>
      <c r="T38" s="132">
        <f>SUM(N38:S38)</f>
        <v>4</v>
      </c>
      <c r="U38" s="148"/>
      <c r="V38" s="159"/>
      <c r="W38" s="150"/>
      <c r="Y38" s="158" t="s">
        <v>150</v>
      </c>
      <c r="Z38" s="155">
        <v>0</v>
      </c>
      <c r="AA38" s="148">
        <v>3</v>
      </c>
      <c r="AB38" s="148">
        <v>1</v>
      </c>
      <c r="AC38" s="148">
        <v>0</v>
      </c>
      <c r="AD38" s="148">
        <v>0</v>
      </c>
      <c r="AE38" s="148">
        <v>0</v>
      </c>
      <c r="AF38" s="132">
        <f>SUM(Z38:AE38)</f>
        <v>4</v>
      </c>
      <c r="AG38" s="148"/>
      <c r="AH38" s="159"/>
      <c r="AI38" s="150"/>
      <c r="AK38" s="158" t="s">
        <v>150</v>
      </c>
      <c r="AL38" s="155">
        <v>2</v>
      </c>
      <c r="AM38" s="148">
        <v>2</v>
      </c>
      <c r="AN38" s="148">
        <v>0</v>
      </c>
      <c r="AO38" s="148">
        <v>0</v>
      </c>
      <c r="AP38" s="148">
        <v>0</v>
      </c>
      <c r="AQ38" s="148">
        <v>0</v>
      </c>
      <c r="AR38" s="132">
        <f>SUM(AL38:AQ38)</f>
        <v>4</v>
      </c>
      <c r="AS38" s="148"/>
      <c r="AT38" s="159"/>
      <c r="AU38" s="150"/>
      <c r="AW38" s="158" t="s">
        <v>150</v>
      </c>
      <c r="AX38" s="155">
        <v>1</v>
      </c>
      <c r="AY38" s="148">
        <v>5</v>
      </c>
      <c r="AZ38" s="148">
        <v>0</v>
      </c>
      <c r="BA38" s="148">
        <v>0</v>
      </c>
      <c r="BB38" s="148">
        <v>0</v>
      </c>
      <c r="BC38" s="148">
        <v>0</v>
      </c>
      <c r="BD38" s="132">
        <f>SUM(AX38:BC38)</f>
        <v>6</v>
      </c>
      <c r="BE38" s="148"/>
      <c r="BF38" s="159"/>
      <c r="BG38" s="150"/>
      <c r="BI38" s="158" t="s">
        <v>150</v>
      </c>
      <c r="BJ38" s="155">
        <v>10</v>
      </c>
      <c r="BK38" s="148">
        <v>4</v>
      </c>
      <c r="BL38" s="148">
        <v>0</v>
      </c>
      <c r="BM38" s="148">
        <v>0</v>
      </c>
      <c r="BN38" s="148">
        <v>0</v>
      </c>
      <c r="BO38" s="148">
        <v>0</v>
      </c>
      <c r="BP38" s="132">
        <f>SUM(BJ38:BO38)</f>
        <v>14</v>
      </c>
      <c r="BQ38" s="148"/>
      <c r="BR38" s="159"/>
      <c r="BS38" s="150"/>
      <c r="BU38" s="158" t="s">
        <v>150</v>
      </c>
      <c r="BV38" s="155">
        <v>1</v>
      </c>
      <c r="BW38" s="148">
        <v>1</v>
      </c>
      <c r="BX38" s="148">
        <v>0</v>
      </c>
      <c r="BY38" s="148">
        <v>0</v>
      </c>
      <c r="BZ38" s="148">
        <v>0</v>
      </c>
      <c r="CA38" s="148">
        <v>0</v>
      </c>
      <c r="CB38" s="132">
        <f>SUM(BV38:CA38)</f>
        <v>2</v>
      </c>
      <c r="CC38" s="148"/>
      <c r="CD38" s="159"/>
      <c r="CE38" s="150"/>
      <c r="CG38" s="285" t="s">
        <v>150</v>
      </c>
      <c r="CH38" s="262">
        <f t="shared" si="39"/>
        <v>19</v>
      </c>
      <c r="CI38" s="263">
        <f t="shared" si="40"/>
        <v>21</v>
      </c>
      <c r="CJ38" s="263">
        <f t="shared" si="41"/>
        <v>3</v>
      </c>
      <c r="CK38" s="263">
        <f t="shared" si="42"/>
        <v>0</v>
      </c>
      <c r="CL38" s="263">
        <f t="shared" si="43"/>
        <v>0</v>
      </c>
      <c r="CM38" s="263">
        <f t="shared" si="44"/>
        <v>0</v>
      </c>
      <c r="CN38" s="269">
        <f>SUM(CH38:CM38)</f>
        <v>43</v>
      </c>
      <c r="CO38" s="276"/>
      <c r="CP38" s="286"/>
      <c r="CQ38" s="282"/>
    </row>
    <row r="39" spans="1:95" ht="23.25" customHeight="1" thickBot="1">
      <c r="A39" s="179" t="s">
        <v>4</v>
      </c>
      <c r="B39" s="175">
        <f t="shared" ref="B39:H39" si="45">SUM(B34:B38)</f>
        <v>15</v>
      </c>
      <c r="C39" s="156">
        <f t="shared" si="45"/>
        <v>25</v>
      </c>
      <c r="D39" s="156">
        <f t="shared" si="45"/>
        <v>5</v>
      </c>
      <c r="E39" s="156">
        <f t="shared" si="45"/>
        <v>0</v>
      </c>
      <c r="F39" s="156">
        <f t="shared" si="45"/>
        <v>0</v>
      </c>
      <c r="G39" s="180">
        <f t="shared" si="45"/>
        <v>0</v>
      </c>
      <c r="H39" s="156">
        <f t="shared" si="45"/>
        <v>45</v>
      </c>
      <c r="I39" s="181">
        <f>((B39*5)+(C39*4)+(D39*3)+(E39*2)+(F39*1))/(B39+C39+D39+E39+F39)</f>
        <v>4.2222222222222223</v>
      </c>
      <c r="J39" s="138" t="s">
        <v>101</v>
      </c>
      <c r="K39" s="151">
        <f>I39*100/5</f>
        <v>84.444444444444443</v>
      </c>
      <c r="M39" s="179" t="s">
        <v>4</v>
      </c>
      <c r="N39" s="175">
        <f t="shared" ref="N39:T39" si="46">SUM(N34:N38)</f>
        <v>7</v>
      </c>
      <c r="O39" s="156">
        <f t="shared" si="46"/>
        <v>10</v>
      </c>
      <c r="P39" s="156">
        <f t="shared" si="46"/>
        <v>3</v>
      </c>
      <c r="Q39" s="156">
        <f t="shared" si="46"/>
        <v>0</v>
      </c>
      <c r="R39" s="156">
        <f t="shared" si="46"/>
        <v>0</v>
      </c>
      <c r="S39" s="180">
        <f t="shared" si="46"/>
        <v>0</v>
      </c>
      <c r="T39" s="156">
        <f t="shared" si="46"/>
        <v>20</v>
      </c>
      <c r="U39" s="181">
        <f>((N39*5)+(O39*4)+(P39*3)+(Q39*2)+(R39*1))/(N39+O39+P39+Q39+R39)</f>
        <v>4.2</v>
      </c>
      <c r="V39" s="138" t="s">
        <v>101</v>
      </c>
      <c r="W39" s="151">
        <f>U39*100/5</f>
        <v>84</v>
      </c>
      <c r="Y39" s="179" t="s">
        <v>4</v>
      </c>
      <c r="Z39" s="175">
        <f t="shared" ref="Z39:AF39" si="47">SUM(Z34:Z38)</f>
        <v>4</v>
      </c>
      <c r="AA39" s="156">
        <f t="shared" si="47"/>
        <v>14</v>
      </c>
      <c r="AB39" s="156">
        <f t="shared" si="47"/>
        <v>2</v>
      </c>
      <c r="AC39" s="156">
        <f t="shared" si="47"/>
        <v>0</v>
      </c>
      <c r="AD39" s="156">
        <f t="shared" si="47"/>
        <v>0</v>
      </c>
      <c r="AE39" s="180">
        <f t="shared" si="47"/>
        <v>0</v>
      </c>
      <c r="AF39" s="156">
        <f t="shared" si="47"/>
        <v>20</v>
      </c>
      <c r="AG39" s="181">
        <f>((Z39*5)+(AA39*4)+(AB39*3)+(AC39*2)+(AD39*1))/(Z39+AA39+AB39+AC39+AD39)</f>
        <v>4.0999999999999996</v>
      </c>
      <c r="AH39" s="138" t="s">
        <v>101</v>
      </c>
      <c r="AI39" s="151">
        <f>AG39*100/5</f>
        <v>81.999999999999986</v>
      </c>
      <c r="AK39" s="179" t="s">
        <v>4</v>
      </c>
      <c r="AL39" s="175">
        <f t="shared" ref="AL39:AR39" si="48">SUM(AL34:AL38)</f>
        <v>12</v>
      </c>
      <c r="AM39" s="156">
        <f t="shared" si="48"/>
        <v>7</v>
      </c>
      <c r="AN39" s="156">
        <f t="shared" si="48"/>
        <v>1</v>
      </c>
      <c r="AO39" s="156">
        <f t="shared" si="48"/>
        <v>0</v>
      </c>
      <c r="AP39" s="156">
        <f t="shared" si="48"/>
        <v>0</v>
      </c>
      <c r="AQ39" s="180">
        <f t="shared" si="48"/>
        <v>0</v>
      </c>
      <c r="AR39" s="156">
        <f t="shared" si="48"/>
        <v>20</v>
      </c>
      <c r="AS39" s="181">
        <f>((AL39*5)+(AM39*4)+(AN39*3)+(AO39*2)+(AP39*1))/(AL39+AM39+AN39+AO39+AP39)</f>
        <v>4.55</v>
      </c>
      <c r="AT39" s="138" t="s">
        <v>101</v>
      </c>
      <c r="AU39" s="151">
        <f>AS39*100/5</f>
        <v>91</v>
      </c>
      <c r="AW39" s="179" t="s">
        <v>4</v>
      </c>
      <c r="AX39" s="175">
        <f t="shared" ref="AX39:BD39" si="49">SUM(AX34:AX38)</f>
        <v>6</v>
      </c>
      <c r="AY39" s="156">
        <f t="shared" si="49"/>
        <v>24</v>
      </c>
      <c r="AZ39" s="156">
        <f t="shared" si="49"/>
        <v>0</v>
      </c>
      <c r="BA39" s="156">
        <f t="shared" si="49"/>
        <v>0</v>
      </c>
      <c r="BB39" s="156">
        <f t="shared" si="49"/>
        <v>0</v>
      </c>
      <c r="BC39" s="180">
        <f t="shared" si="49"/>
        <v>0</v>
      </c>
      <c r="BD39" s="156">
        <f t="shared" si="49"/>
        <v>30</v>
      </c>
      <c r="BE39" s="181">
        <f>((AX39*5)+(AY39*4)+(AZ39*3)+(BA39*2)+(BB39*1))/(AX39+AY39+AZ39+BA39+BB39)</f>
        <v>4.2</v>
      </c>
      <c r="BF39" s="138" t="s">
        <v>101</v>
      </c>
      <c r="BG39" s="151">
        <f>BE39*100/5</f>
        <v>84</v>
      </c>
      <c r="BI39" s="179" t="s">
        <v>4</v>
      </c>
      <c r="BJ39" s="175">
        <f t="shared" ref="BJ39:BP39" si="50">SUM(BJ34:BJ38)</f>
        <v>49</v>
      </c>
      <c r="BK39" s="156">
        <f t="shared" si="50"/>
        <v>21</v>
      </c>
      <c r="BL39" s="156">
        <f t="shared" si="50"/>
        <v>0</v>
      </c>
      <c r="BM39" s="156">
        <f t="shared" si="50"/>
        <v>0</v>
      </c>
      <c r="BN39" s="156">
        <f t="shared" si="50"/>
        <v>0</v>
      </c>
      <c r="BO39" s="180">
        <f t="shared" si="50"/>
        <v>0</v>
      </c>
      <c r="BP39" s="156">
        <f t="shared" si="50"/>
        <v>70</v>
      </c>
      <c r="BQ39" s="181">
        <f>((BJ39*5)+(BK39*4)+(BL39*3)+(BM39*2)+(BN39*1))/(BJ39+BK39+BL39+BM39+BN39)</f>
        <v>4.7</v>
      </c>
      <c r="BR39" s="138" t="s">
        <v>101</v>
      </c>
      <c r="BS39" s="151">
        <f>BQ39*100/5</f>
        <v>94</v>
      </c>
      <c r="BU39" s="179" t="s">
        <v>4</v>
      </c>
      <c r="BV39" s="175">
        <f t="shared" ref="BV39:CB39" si="51">SUM(BV34:BV38)</f>
        <v>5</v>
      </c>
      <c r="BW39" s="156">
        <f t="shared" si="51"/>
        <v>5</v>
      </c>
      <c r="BX39" s="156">
        <f t="shared" si="51"/>
        <v>0</v>
      </c>
      <c r="BY39" s="156">
        <f t="shared" si="51"/>
        <v>0</v>
      </c>
      <c r="BZ39" s="156">
        <f t="shared" si="51"/>
        <v>0</v>
      </c>
      <c r="CA39" s="180">
        <f t="shared" si="51"/>
        <v>0</v>
      </c>
      <c r="CB39" s="156">
        <f t="shared" si="51"/>
        <v>10</v>
      </c>
      <c r="CC39" s="181">
        <f>((BV39*5)+(BW39*4)+(BX39*3)+(BY39*2)+(BZ39*1))/(BV39+BW39+BX39+BY39+BZ39)</f>
        <v>4.5</v>
      </c>
      <c r="CD39" s="138" t="s">
        <v>101</v>
      </c>
      <c r="CE39" s="151">
        <f>CC39*100/5</f>
        <v>90</v>
      </c>
      <c r="CG39" s="179" t="s">
        <v>4</v>
      </c>
      <c r="CH39" s="175">
        <f t="shared" ref="CH39:CN39" si="52">SUM(CH34:CH38)</f>
        <v>98</v>
      </c>
      <c r="CI39" s="156">
        <f t="shared" si="52"/>
        <v>106</v>
      </c>
      <c r="CJ39" s="156">
        <f t="shared" si="52"/>
        <v>11</v>
      </c>
      <c r="CK39" s="156">
        <f t="shared" si="52"/>
        <v>0</v>
      </c>
      <c r="CL39" s="156">
        <f t="shared" si="52"/>
        <v>0</v>
      </c>
      <c r="CM39" s="180">
        <f t="shared" si="52"/>
        <v>0</v>
      </c>
      <c r="CN39" s="156">
        <f t="shared" si="52"/>
        <v>215</v>
      </c>
      <c r="CO39" s="181">
        <f>((CH39*5)+(CI39*4)+(CJ39*3)+(CK39*2)+(CL39*1))/(CH39+CI39+CJ39+CK39+CL39)</f>
        <v>4.4046511627906977</v>
      </c>
      <c r="CP39" s="138" t="s">
        <v>205</v>
      </c>
      <c r="CQ39" s="217">
        <f>CO39*100/5</f>
        <v>88.093023255813961</v>
      </c>
    </row>
    <row r="40" spans="1:95">
      <c r="A40" s="182" t="s">
        <v>151</v>
      </c>
      <c r="B40" s="195"/>
      <c r="C40" s="183"/>
      <c r="D40" s="183"/>
      <c r="E40" s="183"/>
      <c r="F40" s="183"/>
      <c r="G40" s="183"/>
      <c r="H40" s="183"/>
      <c r="I40" s="183"/>
      <c r="J40" s="196"/>
      <c r="K40" s="185"/>
      <c r="M40" s="182" t="s">
        <v>151</v>
      </c>
      <c r="N40" s="195"/>
      <c r="O40" s="183"/>
      <c r="P40" s="183"/>
      <c r="Q40" s="183"/>
      <c r="R40" s="183"/>
      <c r="S40" s="183"/>
      <c r="T40" s="183"/>
      <c r="U40" s="183"/>
      <c r="V40" s="196"/>
      <c r="W40" s="185"/>
      <c r="Y40" s="182" t="s">
        <v>151</v>
      </c>
      <c r="Z40" s="195"/>
      <c r="AA40" s="183"/>
      <c r="AB40" s="183"/>
      <c r="AC40" s="183"/>
      <c r="AD40" s="183"/>
      <c r="AE40" s="183"/>
      <c r="AF40" s="183"/>
      <c r="AG40" s="183"/>
      <c r="AH40" s="196"/>
      <c r="AI40" s="185"/>
      <c r="AK40" s="182" t="s">
        <v>151</v>
      </c>
      <c r="AL40" s="195"/>
      <c r="AM40" s="183"/>
      <c r="AN40" s="183"/>
      <c r="AO40" s="183"/>
      <c r="AP40" s="183"/>
      <c r="AQ40" s="183"/>
      <c r="AR40" s="183"/>
      <c r="AS40" s="183"/>
      <c r="AT40" s="196"/>
      <c r="AU40" s="185"/>
      <c r="AW40" s="182" t="s">
        <v>151</v>
      </c>
      <c r="AX40" s="195"/>
      <c r="AY40" s="183"/>
      <c r="AZ40" s="183"/>
      <c r="BA40" s="183"/>
      <c r="BB40" s="183"/>
      <c r="BC40" s="183"/>
      <c r="BD40" s="183"/>
      <c r="BE40" s="183"/>
      <c r="BF40" s="196"/>
      <c r="BG40" s="185"/>
      <c r="BI40" s="182" t="s">
        <v>151</v>
      </c>
      <c r="BJ40" s="195"/>
      <c r="BK40" s="183"/>
      <c r="BL40" s="183"/>
      <c r="BM40" s="183"/>
      <c r="BN40" s="183"/>
      <c r="BO40" s="183"/>
      <c r="BP40" s="183"/>
      <c r="BQ40" s="183"/>
      <c r="BR40" s="196"/>
      <c r="BS40" s="185"/>
      <c r="BU40" s="182" t="s">
        <v>151</v>
      </c>
      <c r="BV40" s="195"/>
      <c r="BW40" s="183"/>
      <c r="BX40" s="183"/>
      <c r="BY40" s="183"/>
      <c r="BZ40" s="183"/>
      <c r="CA40" s="183"/>
      <c r="CB40" s="183"/>
      <c r="CC40" s="183"/>
      <c r="CD40" s="196"/>
      <c r="CE40" s="185"/>
      <c r="CG40" s="271" t="s">
        <v>151</v>
      </c>
      <c r="CH40" s="258"/>
      <c r="CI40" s="259"/>
      <c r="CJ40" s="259"/>
      <c r="CK40" s="259"/>
      <c r="CL40" s="259"/>
      <c r="CM40" s="259"/>
      <c r="CN40" s="259"/>
      <c r="CO40" s="259"/>
      <c r="CP40" s="283"/>
      <c r="CQ40" s="272"/>
    </row>
    <row r="41" spans="1:95" ht="23.25">
      <c r="A41" s="154" t="s">
        <v>152</v>
      </c>
      <c r="B41" s="146">
        <v>3</v>
      </c>
      <c r="C41" s="147">
        <v>5</v>
      </c>
      <c r="D41" s="147">
        <v>1</v>
      </c>
      <c r="E41" s="147">
        <v>0</v>
      </c>
      <c r="F41" s="147">
        <v>0</v>
      </c>
      <c r="G41" s="147">
        <v>0</v>
      </c>
      <c r="H41" s="147">
        <f>SUM(B41:G41)</f>
        <v>9</v>
      </c>
      <c r="I41" s="133"/>
      <c r="J41" s="157"/>
      <c r="K41" s="135"/>
      <c r="M41" s="154" t="s">
        <v>152</v>
      </c>
      <c r="N41" s="146">
        <v>3</v>
      </c>
      <c r="O41" s="147">
        <v>1</v>
      </c>
      <c r="P41" s="147">
        <v>0</v>
      </c>
      <c r="Q41" s="147">
        <v>0</v>
      </c>
      <c r="R41" s="147">
        <v>0</v>
      </c>
      <c r="S41" s="147">
        <v>0</v>
      </c>
      <c r="T41" s="147">
        <f>SUM(N41:S41)</f>
        <v>4</v>
      </c>
      <c r="U41" s="133"/>
      <c r="V41" s="157"/>
      <c r="W41" s="135"/>
      <c r="Y41" s="154" t="s">
        <v>152</v>
      </c>
      <c r="Z41" s="146">
        <v>2</v>
      </c>
      <c r="AA41" s="147">
        <v>2</v>
      </c>
      <c r="AB41" s="147">
        <v>0</v>
      </c>
      <c r="AC41" s="147">
        <v>0</v>
      </c>
      <c r="AD41" s="147">
        <v>0</v>
      </c>
      <c r="AE41" s="147">
        <v>0</v>
      </c>
      <c r="AF41" s="147">
        <f>SUM(Z41:AE41)</f>
        <v>4</v>
      </c>
      <c r="AG41" s="133"/>
      <c r="AH41" s="157"/>
      <c r="AI41" s="135"/>
      <c r="AK41" s="154" t="s">
        <v>152</v>
      </c>
      <c r="AL41" s="146">
        <v>1</v>
      </c>
      <c r="AM41" s="147">
        <v>3</v>
      </c>
      <c r="AN41" s="147">
        <v>0</v>
      </c>
      <c r="AO41" s="147">
        <v>0</v>
      </c>
      <c r="AP41" s="147">
        <v>0</v>
      </c>
      <c r="AQ41" s="147">
        <v>0</v>
      </c>
      <c r="AR41" s="147">
        <f>SUM(AL41:AQ41)</f>
        <v>4</v>
      </c>
      <c r="AS41" s="133"/>
      <c r="AT41" s="157"/>
      <c r="AU41" s="135"/>
      <c r="AW41" s="154" t="s">
        <v>152</v>
      </c>
      <c r="AX41" s="146">
        <v>2</v>
      </c>
      <c r="AY41" s="147">
        <v>4</v>
      </c>
      <c r="AZ41" s="147">
        <v>0</v>
      </c>
      <c r="BA41" s="147">
        <v>0</v>
      </c>
      <c r="BB41" s="147">
        <v>0</v>
      </c>
      <c r="BC41" s="147">
        <v>0</v>
      </c>
      <c r="BD41" s="147">
        <f>SUM(AX41:BC41)</f>
        <v>6</v>
      </c>
      <c r="BE41" s="133"/>
      <c r="BF41" s="157"/>
      <c r="BG41" s="135"/>
      <c r="BI41" s="154" t="s">
        <v>152</v>
      </c>
      <c r="BJ41" s="146">
        <v>9</v>
      </c>
      <c r="BK41" s="147">
        <v>5</v>
      </c>
      <c r="BL41" s="147">
        <v>0</v>
      </c>
      <c r="BM41" s="147">
        <v>0</v>
      </c>
      <c r="BN41" s="147">
        <v>0</v>
      </c>
      <c r="BO41" s="147">
        <v>0</v>
      </c>
      <c r="BP41" s="147">
        <f>SUM(BJ41:BO41)</f>
        <v>14</v>
      </c>
      <c r="BQ41" s="133"/>
      <c r="BR41" s="157"/>
      <c r="BS41" s="135"/>
      <c r="BU41" s="154" t="s">
        <v>152</v>
      </c>
      <c r="BV41" s="146">
        <v>1</v>
      </c>
      <c r="BW41" s="147">
        <v>1</v>
      </c>
      <c r="BX41" s="147">
        <v>0</v>
      </c>
      <c r="BY41" s="147">
        <v>0</v>
      </c>
      <c r="BZ41" s="147">
        <v>0</v>
      </c>
      <c r="CA41" s="147">
        <v>0</v>
      </c>
      <c r="CB41" s="147">
        <f>SUM(BV41:CA41)</f>
        <v>2</v>
      </c>
      <c r="CC41" s="133"/>
      <c r="CD41" s="157"/>
      <c r="CE41" s="135"/>
      <c r="CG41" s="265" t="s">
        <v>152</v>
      </c>
      <c r="CH41" s="262">
        <f>B41+N41+Z41+AL41+AX41+BJ41+BV41</f>
        <v>21</v>
      </c>
      <c r="CI41" s="263">
        <f t="shared" ref="CI41" si="53">C41+O41+AA41+AM41+AY41+BK41+BW41</f>
        <v>21</v>
      </c>
      <c r="CJ41" s="263">
        <f t="shared" ref="CJ41" si="54">D41+P41+AB41+AN41+AZ41+BL41+BX41</f>
        <v>1</v>
      </c>
      <c r="CK41" s="263">
        <f t="shared" ref="CK41" si="55">E41+Q41+AC41+AO41+BA41+BM41+BY41</f>
        <v>0</v>
      </c>
      <c r="CL41" s="263">
        <f t="shared" ref="CL41" si="56">F41+R41+AD41+AP41+BB41+BN41+BZ41</f>
        <v>0</v>
      </c>
      <c r="CM41" s="263">
        <f t="shared" ref="CM41" si="57">G41+S41+AE41+AQ41+BC41+BO41+CA41</f>
        <v>0</v>
      </c>
      <c r="CN41" s="263">
        <f>SUM(CH41:CM41)</f>
        <v>43</v>
      </c>
      <c r="CO41" s="273"/>
      <c r="CP41" s="284"/>
      <c r="CQ41" s="280"/>
    </row>
    <row r="42" spans="1:95" ht="48" customHeight="1">
      <c r="A42" s="154" t="s">
        <v>153</v>
      </c>
      <c r="B42" s="146">
        <v>2</v>
      </c>
      <c r="C42" s="147">
        <v>5</v>
      </c>
      <c r="D42" s="147">
        <v>2</v>
      </c>
      <c r="E42" s="147">
        <v>0</v>
      </c>
      <c r="F42" s="147">
        <v>0</v>
      </c>
      <c r="G42" s="147">
        <v>0</v>
      </c>
      <c r="H42" s="147">
        <f>SUM(B42:G42)</f>
        <v>9</v>
      </c>
      <c r="I42" s="133"/>
      <c r="J42" s="157"/>
      <c r="K42" s="135"/>
      <c r="M42" s="154" t="s">
        <v>153</v>
      </c>
      <c r="N42" s="146">
        <v>2</v>
      </c>
      <c r="O42" s="147">
        <v>2</v>
      </c>
      <c r="P42" s="147">
        <v>0</v>
      </c>
      <c r="Q42" s="147">
        <v>0</v>
      </c>
      <c r="R42" s="147">
        <v>0</v>
      </c>
      <c r="S42" s="147">
        <v>0</v>
      </c>
      <c r="T42" s="147">
        <f>SUM(N42:S42)</f>
        <v>4</v>
      </c>
      <c r="U42" s="133"/>
      <c r="V42" s="157"/>
      <c r="W42" s="135"/>
      <c r="Y42" s="154" t="s">
        <v>153</v>
      </c>
      <c r="Z42" s="146">
        <v>2</v>
      </c>
      <c r="AA42" s="147">
        <v>2</v>
      </c>
      <c r="AB42" s="147">
        <v>0</v>
      </c>
      <c r="AC42" s="147">
        <v>0</v>
      </c>
      <c r="AD42" s="147">
        <v>0</v>
      </c>
      <c r="AE42" s="147">
        <v>0</v>
      </c>
      <c r="AF42" s="147">
        <f>SUM(Z42:AE42)</f>
        <v>4</v>
      </c>
      <c r="AG42" s="133"/>
      <c r="AH42" s="157"/>
      <c r="AI42" s="135"/>
      <c r="AK42" s="154" t="s">
        <v>153</v>
      </c>
      <c r="AL42" s="146">
        <v>1</v>
      </c>
      <c r="AM42" s="147">
        <v>3</v>
      </c>
      <c r="AN42" s="147">
        <v>0</v>
      </c>
      <c r="AO42" s="147">
        <v>0</v>
      </c>
      <c r="AP42" s="147">
        <v>0</v>
      </c>
      <c r="AQ42" s="147">
        <v>0</v>
      </c>
      <c r="AR42" s="147">
        <f>SUM(AL42:AQ42)</f>
        <v>4</v>
      </c>
      <c r="AS42" s="133"/>
      <c r="AT42" s="157"/>
      <c r="AU42" s="135"/>
      <c r="AW42" s="154" t="s">
        <v>153</v>
      </c>
      <c r="AX42" s="146">
        <v>2</v>
      </c>
      <c r="AY42" s="147">
        <v>4</v>
      </c>
      <c r="AZ42" s="147">
        <v>0</v>
      </c>
      <c r="BA42" s="147">
        <v>0</v>
      </c>
      <c r="BB42" s="147">
        <v>0</v>
      </c>
      <c r="BC42" s="147">
        <v>0</v>
      </c>
      <c r="BD42" s="147">
        <f>SUM(AX42:BC42)</f>
        <v>6</v>
      </c>
      <c r="BE42" s="133"/>
      <c r="BF42" s="157"/>
      <c r="BG42" s="135"/>
      <c r="BI42" s="154" t="s">
        <v>153</v>
      </c>
      <c r="BJ42" s="146">
        <v>9</v>
      </c>
      <c r="BK42" s="147">
        <v>5</v>
      </c>
      <c r="BL42" s="147">
        <v>0</v>
      </c>
      <c r="BM42" s="147">
        <v>0</v>
      </c>
      <c r="BN42" s="147">
        <v>0</v>
      </c>
      <c r="BO42" s="147">
        <v>0</v>
      </c>
      <c r="BP42" s="147">
        <f>SUM(BJ42:BO42)</f>
        <v>14</v>
      </c>
      <c r="BQ42" s="133"/>
      <c r="BR42" s="157"/>
      <c r="BS42" s="135"/>
      <c r="BU42" s="154" t="s">
        <v>153</v>
      </c>
      <c r="BV42" s="146">
        <v>1</v>
      </c>
      <c r="BW42" s="147">
        <v>1</v>
      </c>
      <c r="BX42" s="147">
        <v>0</v>
      </c>
      <c r="BY42" s="147">
        <v>0</v>
      </c>
      <c r="BZ42" s="147">
        <v>0</v>
      </c>
      <c r="CA42" s="147">
        <v>0</v>
      </c>
      <c r="CB42" s="147">
        <f>SUM(BV42:CA42)</f>
        <v>2</v>
      </c>
      <c r="CC42" s="133"/>
      <c r="CD42" s="157"/>
      <c r="CE42" s="135"/>
      <c r="CG42" s="265" t="s">
        <v>153</v>
      </c>
      <c r="CH42" s="262">
        <f t="shared" ref="CH42:CH43" si="58">B42+N42+Z42+AL42+AX42+BJ42+BV42</f>
        <v>19</v>
      </c>
      <c r="CI42" s="263">
        <f t="shared" ref="CI42:CI43" si="59">C42+O42+AA42+AM42+AY42+BK42+BW42</f>
        <v>22</v>
      </c>
      <c r="CJ42" s="263">
        <f t="shared" ref="CJ42:CJ43" si="60">D42+P42+AB42+AN42+AZ42+BL42+BX42</f>
        <v>2</v>
      </c>
      <c r="CK42" s="263">
        <f t="shared" ref="CK42:CK43" si="61">E42+Q42+AC42+AO42+BA42+BM42+BY42</f>
        <v>0</v>
      </c>
      <c r="CL42" s="263">
        <f t="shared" ref="CL42:CL43" si="62">F42+R42+AD42+AP42+BB42+BN42+BZ42</f>
        <v>0</v>
      </c>
      <c r="CM42" s="263">
        <f t="shared" ref="CM42:CM43" si="63">G42+S42+AE42+AQ42+BC42+BO42+CA42</f>
        <v>0</v>
      </c>
      <c r="CN42" s="263">
        <f>SUM(CH42:CM42)</f>
        <v>43</v>
      </c>
      <c r="CO42" s="273"/>
      <c r="CP42" s="284"/>
      <c r="CQ42" s="280"/>
    </row>
    <row r="43" spans="1:95" ht="25.5" customHeight="1" thickBot="1">
      <c r="A43" s="158" t="s">
        <v>154</v>
      </c>
      <c r="B43" s="155">
        <v>3</v>
      </c>
      <c r="C43" s="148">
        <v>4</v>
      </c>
      <c r="D43" s="148">
        <v>2</v>
      </c>
      <c r="E43" s="148">
        <v>0</v>
      </c>
      <c r="F43" s="148">
        <v>0</v>
      </c>
      <c r="G43" s="148">
        <v>0</v>
      </c>
      <c r="H43" s="147">
        <f>SUM(B43:G43)</f>
        <v>9</v>
      </c>
      <c r="I43" s="148"/>
      <c r="J43" s="159"/>
      <c r="K43" s="150"/>
      <c r="M43" s="158" t="s">
        <v>154</v>
      </c>
      <c r="N43" s="155">
        <v>1</v>
      </c>
      <c r="O43" s="148">
        <v>3</v>
      </c>
      <c r="P43" s="148">
        <v>0</v>
      </c>
      <c r="Q43" s="148">
        <v>0</v>
      </c>
      <c r="R43" s="148">
        <v>0</v>
      </c>
      <c r="S43" s="148">
        <v>0</v>
      </c>
      <c r="T43" s="147">
        <f>SUM(N43:S43)</f>
        <v>4</v>
      </c>
      <c r="U43" s="148"/>
      <c r="V43" s="159"/>
      <c r="W43" s="150"/>
      <c r="Y43" s="158" t="s">
        <v>154</v>
      </c>
      <c r="Z43" s="155">
        <v>2</v>
      </c>
      <c r="AA43" s="148">
        <v>2</v>
      </c>
      <c r="AB43" s="148">
        <v>0</v>
      </c>
      <c r="AC43" s="148">
        <v>0</v>
      </c>
      <c r="AD43" s="148">
        <v>0</v>
      </c>
      <c r="AE43" s="148">
        <v>0</v>
      </c>
      <c r="AF43" s="147">
        <f>SUM(Z43:AE43)</f>
        <v>4</v>
      </c>
      <c r="AG43" s="148"/>
      <c r="AH43" s="159"/>
      <c r="AI43" s="150"/>
      <c r="AK43" s="158" t="s">
        <v>154</v>
      </c>
      <c r="AL43" s="155">
        <v>1</v>
      </c>
      <c r="AM43" s="148">
        <v>3</v>
      </c>
      <c r="AN43" s="148">
        <v>0</v>
      </c>
      <c r="AO43" s="148">
        <v>0</v>
      </c>
      <c r="AP43" s="148">
        <v>0</v>
      </c>
      <c r="AQ43" s="148">
        <v>0</v>
      </c>
      <c r="AR43" s="147">
        <f>SUM(AL43:AQ43)</f>
        <v>4</v>
      </c>
      <c r="AS43" s="148"/>
      <c r="AT43" s="159"/>
      <c r="AU43" s="150"/>
      <c r="AW43" s="158" t="s">
        <v>154</v>
      </c>
      <c r="AX43" s="155">
        <v>2</v>
      </c>
      <c r="AY43" s="148">
        <v>3</v>
      </c>
      <c r="AZ43" s="148">
        <v>1</v>
      </c>
      <c r="BA43" s="148">
        <v>0</v>
      </c>
      <c r="BB43" s="148">
        <v>0</v>
      </c>
      <c r="BC43" s="148">
        <v>0</v>
      </c>
      <c r="BD43" s="147">
        <f>SUM(AX43:BC43)</f>
        <v>6</v>
      </c>
      <c r="BE43" s="148"/>
      <c r="BF43" s="159"/>
      <c r="BG43" s="150"/>
      <c r="BI43" s="158" t="s">
        <v>154</v>
      </c>
      <c r="BJ43" s="155">
        <v>9</v>
      </c>
      <c r="BK43" s="148">
        <v>5</v>
      </c>
      <c r="BL43" s="148">
        <v>0</v>
      </c>
      <c r="BM43" s="148">
        <v>0</v>
      </c>
      <c r="BN43" s="148">
        <v>0</v>
      </c>
      <c r="BO43" s="148">
        <v>0</v>
      </c>
      <c r="BP43" s="147">
        <f>SUM(BJ43:BO43)</f>
        <v>14</v>
      </c>
      <c r="BQ43" s="148"/>
      <c r="BR43" s="159"/>
      <c r="BS43" s="150"/>
      <c r="BU43" s="158" t="s">
        <v>154</v>
      </c>
      <c r="BV43" s="155">
        <v>1</v>
      </c>
      <c r="BW43" s="148">
        <v>1</v>
      </c>
      <c r="BX43" s="148">
        <v>0</v>
      </c>
      <c r="BY43" s="148">
        <v>0</v>
      </c>
      <c r="BZ43" s="148">
        <v>0</v>
      </c>
      <c r="CA43" s="148">
        <v>0</v>
      </c>
      <c r="CB43" s="147">
        <f>SUM(BV43:CA43)</f>
        <v>2</v>
      </c>
      <c r="CC43" s="148"/>
      <c r="CD43" s="159"/>
      <c r="CE43" s="150"/>
      <c r="CG43" s="285" t="s">
        <v>154</v>
      </c>
      <c r="CH43" s="262">
        <f t="shared" si="58"/>
        <v>19</v>
      </c>
      <c r="CI43" s="263">
        <f t="shared" si="59"/>
        <v>21</v>
      </c>
      <c r="CJ43" s="263">
        <f t="shared" si="60"/>
        <v>3</v>
      </c>
      <c r="CK43" s="263">
        <f t="shared" si="61"/>
        <v>0</v>
      </c>
      <c r="CL43" s="263">
        <f t="shared" si="62"/>
        <v>0</v>
      </c>
      <c r="CM43" s="263">
        <f t="shared" si="63"/>
        <v>0</v>
      </c>
      <c r="CN43" s="269">
        <f>SUM(CH43:CM43)</f>
        <v>43</v>
      </c>
      <c r="CO43" s="276"/>
      <c r="CP43" s="286"/>
      <c r="CQ43" s="282"/>
    </row>
    <row r="44" spans="1:95" ht="23.25" customHeight="1" thickBot="1">
      <c r="A44" s="179" t="s">
        <v>4</v>
      </c>
      <c r="B44" s="175">
        <f>SUM(B41:B43)</f>
        <v>8</v>
      </c>
      <c r="C44" s="156">
        <f t="shared" ref="C44:H44" si="64">SUM(C41:C43)</f>
        <v>14</v>
      </c>
      <c r="D44" s="156">
        <f t="shared" si="64"/>
        <v>5</v>
      </c>
      <c r="E44" s="156">
        <f t="shared" si="64"/>
        <v>0</v>
      </c>
      <c r="F44" s="156">
        <f t="shared" si="64"/>
        <v>0</v>
      </c>
      <c r="G44" s="156">
        <f t="shared" si="64"/>
        <v>0</v>
      </c>
      <c r="H44" s="156">
        <f t="shared" si="64"/>
        <v>27</v>
      </c>
      <c r="I44" s="181">
        <f>((B44*5)+(C44*4)+(D44*3)+(E44*2)+(F44*1))/(B44+C44+D44+E44+F44)</f>
        <v>4.1111111111111107</v>
      </c>
      <c r="J44" s="138" t="s">
        <v>101</v>
      </c>
      <c r="K44" s="151">
        <f>I44*100/5</f>
        <v>82.222222222222214</v>
      </c>
      <c r="M44" s="179" t="s">
        <v>4</v>
      </c>
      <c r="N44" s="175">
        <f>SUM(N41:N43)</f>
        <v>6</v>
      </c>
      <c r="O44" s="156">
        <f t="shared" ref="O44:T44" si="65">SUM(O41:O43)</f>
        <v>6</v>
      </c>
      <c r="P44" s="156">
        <f t="shared" si="65"/>
        <v>0</v>
      </c>
      <c r="Q44" s="156">
        <f t="shared" si="65"/>
        <v>0</v>
      </c>
      <c r="R44" s="156">
        <f t="shared" si="65"/>
        <v>0</v>
      </c>
      <c r="S44" s="156">
        <f t="shared" si="65"/>
        <v>0</v>
      </c>
      <c r="T44" s="156">
        <f t="shared" si="65"/>
        <v>12</v>
      </c>
      <c r="U44" s="181">
        <f>((N44*5)+(O44*4)+(P44*3)+(Q44*2)+(R44*1))/(N44+O44+P44+Q44+R44)</f>
        <v>4.5</v>
      </c>
      <c r="V44" s="138" t="s">
        <v>101</v>
      </c>
      <c r="W44" s="151">
        <f>U44*100/5</f>
        <v>90</v>
      </c>
      <c r="Y44" s="179" t="s">
        <v>4</v>
      </c>
      <c r="Z44" s="175">
        <f>SUM(Z41:Z43)</f>
        <v>6</v>
      </c>
      <c r="AA44" s="156">
        <f t="shared" ref="AA44:AF44" si="66">SUM(AA41:AA43)</f>
        <v>6</v>
      </c>
      <c r="AB44" s="156">
        <f t="shared" si="66"/>
        <v>0</v>
      </c>
      <c r="AC44" s="156">
        <f t="shared" si="66"/>
        <v>0</v>
      </c>
      <c r="AD44" s="156">
        <f t="shared" si="66"/>
        <v>0</v>
      </c>
      <c r="AE44" s="156">
        <f t="shared" si="66"/>
        <v>0</v>
      </c>
      <c r="AF44" s="156">
        <f t="shared" si="66"/>
        <v>12</v>
      </c>
      <c r="AG44" s="181">
        <f>((Z44*5)+(AA44*4)+(AB44*3)+(AC44*2)+(AD44*1))/(Z44+AA44+AB44+AC44+AD44)</f>
        <v>4.5</v>
      </c>
      <c r="AH44" s="138" t="s">
        <v>101</v>
      </c>
      <c r="AI44" s="151">
        <f>AG44*100/5</f>
        <v>90</v>
      </c>
      <c r="AK44" s="179" t="s">
        <v>4</v>
      </c>
      <c r="AL44" s="175">
        <f>SUM(AL41:AL43)</f>
        <v>3</v>
      </c>
      <c r="AM44" s="156">
        <f t="shared" ref="AM44:AR44" si="67">SUM(AM41:AM43)</f>
        <v>9</v>
      </c>
      <c r="AN44" s="156">
        <f t="shared" si="67"/>
        <v>0</v>
      </c>
      <c r="AO44" s="156">
        <f t="shared" si="67"/>
        <v>0</v>
      </c>
      <c r="AP44" s="156">
        <f t="shared" si="67"/>
        <v>0</v>
      </c>
      <c r="AQ44" s="156">
        <f t="shared" si="67"/>
        <v>0</v>
      </c>
      <c r="AR44" s="156">
        <f t="shared" si="67"/>
        <v>12</v>
      </c>
      <c r="AS44" s="181">
        <f>((AL44*5)+(AM44*4)+(AN44*3)+(AO44*2)+(AP44*1))/(AL44+AM44+AN44+AO44+AP44)</f>
        <v>4.25</v>
      </c>
      <c r="AT44" s="138" t="s">
        <v>101</v>
      </c>
      <c r="AU44" s="151">
        <f>AS44*100/5</f>
        <v>85</v>
      </c>
      <c r="AW44" s="179" t="s">
        <v>4</v>
      </c>
      <c r="AX44" s="175">
        <f>SUM(AX41:AX43)</f>
        <v>6</v>
      </c>
      <c r="AY44" s="156">
        <f t="shared" ref="AY44:BD44" si="68">SUM(AY41:AY43)</f>
        <v>11</v>
      </c>
      <c r="AZ44" s="156">
        <f t="shared" si="68"/>
        <v>1</v>
      </c>
      <c r="BA44" s="156">
        <f t="shared" si="68"/>
        <v>0</v>
      </c>
      <c r="BB44" s="156">
        <f t="shared" si="68"/>
        <v>0</v>
      </c>
      <c r="BC44" s="156">
        <f t="shared" si="68"/>
        <v>0</v>
      </c>
      <c r="BD44" s="156">
        <f t="shared" si="68"/>
        <v>18</v>
      </c>
      <c r="BE44" s="181">
        <f>((AX44*5)+(AY44*4)+(AZ44*3)+(BA44*2)+(BB44*1))/(AX44+AY44+AZ44+BA44+BB44)</f>
        <v>4.2777777777777777</v>
      </c>
      <c r="BF44" s="138" t="s">
        <v>101</v>
      </c>
      <c r="BG44" s="151">
        <f>BE44*100/5</f>
        <v>85.555555555555557</v>
      </c>
      <c r="BI44" s="179" t="s">
        <v>4</v>
      </c>
      <c r="BJ44" s="175">
        <f>SUM(BJ41:BJ43)</f>
        <v>27</v>
      </c>
      <c r="BK44" s="156">
        <f t="shared" ref="BK44:BP44" si="69">SUM(BK41:BK43)</f>
        <v>15</v>
      </c>
      <c r="BL44" s="156">
        <f t="shared" si="69"/>
        <v>0</v>
      </c>
      <c r="BM44" s="156">
        <f t="shared" si="69"/>
        <v>0</v>
      </c>
      <c r="BN44" s="156">
        <f t="shared" si="69"/>
        <v>0</v>
      </c>
      <c r="BO44" s="156">
        <f t="shared" si="69"/>
        <v>0</v>
      </c>
      <c r="BP44" s="156">
        <f t="shared" si="69"/>
        <v>42</v>
      </c>
      <c r="BQ44" s="181">
        <f>((BJ44*5)+(BK44*4)+(BL44*3)+(BM44*2)+(BN44*1))/(BJ44+BK44+BL44+BM44+BN44)</f>
        <v>4.6428571428571432</v>
      </c>
      <c r="BR44" s="138" t="s">
        <v>101</v>
      </c>
      <c r="BS44" s="151">
        <f>BQ44*100/5</f>
        <v>92.857142857142861</v>
      </c>
      <c r="BU44" s="179" t="s">
        <v>4</v>
      </c>
      <c r="BV44" s="175">
        <f>SUM(BV41:BV43)</f>
        <v>3</v>
      </c>
      <c r="BW44" s="156">
        <f t="shared" ref="BW44:CB44" si="70">SUM(BW41:BW43)</f>
        <v>3</v>
      </c>
      <c r="BX44" s="156">
        <f t="shared" si="70"/>
        <v>0</v>
      </c>
      <c r="BY44" s="156">
        <f t="shared" si="70"/>
        <v>0</v>
      </c>
      <c r="BZ44" s="156">
        <f t="shared" si="70"/>
        <v>0</v>
      </c>
      <c r="CA44" s="156">
        <f t="shared" si="70"/>
        <v>0</v>
      </c>
      <c r="CB44" s="156">
        <f t="shared" si="70"/>
        <v>6</v>
      </c>
      <c r="CC44" s="181">
        <f>((BV44*5)+(BW44*4)+(BX44*3)+(BY44*2)+(BZ44*1))/(BV44+BW44+BX44+BY44+BZ44)</f>
        <v>4.5</v>
      </c>
      <c r="CD44" s="138" t="s">
        <v>101</v>
      </c>
      <c r="CE44" s="151">
        <f>CC44*100/5</f>
        <v>90</v>
      </c>
      <c r="CG44" s="179" t="s">
        <v>4</v>
      </c>
      <c r="CH44" s="175">
        <f t="shared" ref="CH44:CN44" si="71">SUM(CH41:CH43)</f>
        <v>59</v>
      </c>
      <c r="CI44" s="156">
        <f t="shared" si="71"/>
        <v>64</v>
      </c>
      <c r="CJ44" s="156">
        <f t="shared" si="71"/>
        <v>6</v>
      </c>
      <c r="CK44" s="156">
        <f t="shared" si="71"/>
        <v>0</v>
      </c>
      <c r="CL44" s="156">
        <f t="shared" si="71"/>
        <v>0</v>
      </c>
      <c r="CM44" s="156">
        <f t="shared" si="71"/>
        <v>0</v>
      </c>
      <c r="CN44" s="156">
        <f t="shared" si="71"/>
        <v>129</v>
      </c>
      <c r="CO44" s="181">
        <f>((CH44*5)+(CI44*4)+(CJ44*3)+(CK44*2)+(CL44*1))/(CH44+CI44+CJ44+CK44+CL44)</f>
        <v>4.4108527131782944</v>
      </c>
      <c r="CP44" s="138" t="s">
        <v>101</v>
      </c>
      <c r="CQ44" s="217">
        <f>CO44*100/5</f>
        <v>88.217054263565885</v>
      </c>
    </row>
    <row r="45" spans="1:95" ht="43.5">
      <c r="A45" s="182" t="s">
        <v>155</v>
      </c>
      <c r="B45" s="195"/>
      <c r="C45" s="183"/>
      <c r="D45" s="183"/>
      <c r="E45" s="183"/>
      <c r="F45" s="183"/>
      <c r="G45" s="183"/>
      <c r="H45" s="183"/>
      <c r="I45" s="183"/>
      <c r="J45" s="196"/>
      <c r="K45" s="185"/>
      <c r="M45" s="182" t="s">
        <v>155</v>
      </c>
      <c r="N45" s="195"/>
      <c r="O45" s="183"/>
      <c r="P45" s="183"/>
      <c r="Q45" s="183"/>
      <c r="R45" s="183"/>
      <c r="S45" s="183"/>
      <c r="T45" s="183"/>
      <c r="U45" s="183"/>
      <c r="V45" s="196"/>
      <c r="W45" s="185"/>
      <c r="Y45" s="182" t="s">
        <v>155</v>
      </c>
      <c r="Z45" s="195"/>
      <c r="AA45" s="183"/>
      <c r="AB45" s="183"/>
      <c r="AC45" s="183"/>
      <c r="AD45" s="183"/>
      <c r="AE45" s="183"/>
      <c r="AF45" s="183"/>
      <c r="AG45" s="183"/>
      <c r="AH45" s="196"/>
      <c r="AI45" s="185"/>
      <c r="AK45" s="182" t="s">
        <v>155</v>
      </c>
      <c r="AL45" s="195"/>
      <c r="AM45" s="183"/>
      <c r="AN45" s="183"/>
      <c r="AO45" s="183"/>
      <c r="AP45" s="183"/>
      <c r="AQ45" s="183"/>
      <c r="AR45" s="183"/>
      <c r="AS45" s="183"/>
      <c r="AT45" s="196"/>
      <c r="AU45" s="185"/>
      <c r="AW45" s="182" t="s">
        <v>155</v>
      </c>
      <c r="AX45" s="195"/>
      <c r="AY45" s="183"/>
      <c r="AZ45" s="183"/>
      <c r="BA45" s="183"/>
      <c r="BB45" s="183"/>
      <c r="BC45" s="183"/>
      <c r="BD45" s="183"/>
      <c r="BE45" s="183"/>
      <c r="BF45" s="196"/>
      <c r="BG45" s="185"/>
      <c r="BI45" s="182" t="s">
        <v>155</v>
      </c>
      <c r="BJ45" s="195"/>
      <c r="BK45" s="183"/>
      <c r="BL45" s="183"/>
      <c r="BM45" s="183"/>
      <c r="BN45" s="183"/>
      <c r="BO45" s="183"/>
      <c r="BP45" s="183"/>
      <c r="BQ45" s="183"/>
      <c r="BR45" s="196"/>
      <c r="BS45" s="185"/>
      <c r="BU45" s="182" t="s">
        <v>155</v>
      </c>
      <c r="BV45" s="195"/>
      <c r="BW45" s="183"/>
      <c r="BX45" s="183"/>
      <c r="BY45" s="183"/>
      <c r="BZ45" s="183"/>
      <c r="CA45" s="183"/>
      <c r="CB45" s="183"/>
      <c r="CC45" s="183"/>
      <c r="CD45" s="196"/>
      <c r="CE45" s="185"/>
      <c r="CG45" s="271" t="s">
        <v>155</v>
      </c>
      <c r="CH45" s="258"/>
      <c r="CI45" s="259"/>
      <c r="CJ45" s="259"/>
      <c r="CK45" s="259"/>
      <c r="CL45" s="259"/>
      <c r="CM45" s="259"/>
      <c r="CN45" s="259"/>
      <c r="CO45" s="259"/>
      <c r="CP45" s="283"/>
      <c r="CQ45" s="272"/>
    </row>
    <row r="46" spans="1:95" ht="23.25">
      <c r="A46" s="154" t="s">
        <v>156</v>
      </c>
      <c r="B46" s="146">
        <v>3</v>
      </c>
      <c r="C46" s="147">
        <v>4</v>
      </c>
      <c r="D46" s="147">
        <v>2</v>
      </c>
      <c r="E46" s="147">
        <v>0</v>
      </c>
      <c r="F46" s="147">
        <v>0</v>
      </c>
      <c r="G46" s="147">
        <v>0</v>
      </c>
      <c r="H46" s="147">
        <f>SUM(B46:G46)</f>
        <v>9</v>
      </c>
      <c r="I46" s="133"/>
      <c r="J46" s="157"/>
      <c r="K46" s="135"/>
      <c r="M46" s="154" t="s">
        <v>156</v>
      </c>
      <c r="N46" s="146">
        <v>1</v>
      </c>
      <c r="O46" s="147">
        <v>2</v>
      </c>
      <c r="P46" s="147">
        <v>1</v>
      </c>
      <c r="Q46" s="147">
        <v>0</v>
      </c>
      <c r="R46" s="147">
        <v>0</v>
      </c>
      <c r="S46" s="147">
        <v>0</v>
      </c>
      <c r="T46" s="147">
        <f>SUM(N46:S46)</f>
        <v>4</v>
      </c>
      <c r="U46" s="133"/>
      <c r="V46" s="157"/>
      <c r="W46" s="135"/>
      <c r="Y46" s="154" t="s">
        <v>156</v>
      </c>
      <c r="Z46" s="146">
        <v>1</v>
      </c>
      <c r="AA46" s="147">
        <v>3</v>
      </c>
      <c r="AB46" s="147">
        <v>0</v>
      </c>
      <c r="AC46" s="147">
        <v>0</v>
      </c>
      <c r="AD46" s="147">
        <v>0</v>
      </c>
      <c r="AE46" s="147">
        <v>0</v>
      </c>
      <c r="AF46" s="147">
        <f>SUM(Z46:AE46)</f>
        <v>4</v>
      </c>
      <c r="AG46" s="133"/>
      <c r="AH46" s="157"/>
      <c r="AI46" s="135"/>
      <c r="AK46" s="154" t="s">
        <v>156</v>
      </c>
      <c r="AL46" s="146">
        <v>2</v>
      </c>
      <c r="AM46" s="147">
        <v>2</v>
      </c>
      <c r="AN46" s="147">
        <v>0</v>
      </c>
      <c r="AO46" s="147">
        <v>0</v>
      </c>
      <c r="AP46" s="147">
        <v>0</v>
      </c>
      <c r="AQ46" s="147">
        <v>0</v>
      </c>
      <c r="AR46" s="147">
        <f>SUM(AL46:AQ46)</f>
        <v>4</v>
      </c>
      <c r="AS46" s="133"/>
      <c r="AT46" s="157"/>
      <c r="AU46" s="135"/>
      <c r="AW46" s="154" t="s">
        <v>156</v>
      </c>
      <c r="AX46" s="146">
        <v>1</v>
      </c>
      <c r="AY46" s="147">
        <v>3</v>
      </c>
      <c r="AZ46" s="147">
        <v>2</v>
      </c>
      <c r="BA46" s="147">
        <v>0</v>
      </c>
      <c r="BB46" s="147">
        <v>0</v>
      </c>
      <c r="BC46" s="147">
        <v>0</v>
      </c>
      <c r="BD46" s="147">
        <f>SUM(AX46:BC46)</f>
        <v>6</v>
      </c>
      <c r="BE46" s="133"/>
      <c r="BF46" s="157"/>
      <c r="BG46" s="135"/>
      <c r="BI46" s="154" t="s">
        <v>156</v>
      </c>
      <c r="BJ46" s="146">
        <v>7</v>
      </c>
      <c r="BK46" s="147">
        <v>7</v>
      </c>
      <c r="BL46" s="147">
        <v>0</v>
      </c>
      <c r="BM46" s="147">
        <v>0</v>
      </c>
      <c r="BN46" s="147">
        <v>0</v>
      </c>
      <c r="BO46" s="147">
        <v>0</v>
      </c>
      <c r="BP46" s="147">
        <f>SUM(BJ46:BO46)</f>
        <v>14</v>
      </c>
      <c r="BQ46" s="133"/>
      <c r="BR46" s="157"/>
      <c r="BS46" s="135"/>
      <c r="BU46" s="154" t="s">
        <v>156</v>
      </c>
      <c r="BV46" s="146">
        <v>1</v>
      </c>
      <c r="BW46" s="147">
        <v>1</v>
      </c>
      <c r="BX46" s="147">
        <v>0</v>
      </c>
      <c r="BY46" s="147">
        <v>0</v>
      </c>
      <c r="BZ46" s="147">
        <v>0</v>
      </c>
      <c r="CA46" s="147">
        <v>0</v>
      </c>
      <c r="CB46" s="147">
        <f>SUM(BV46:CA46)</f>
        <v>2</v>
      </c>
      <c r="CC46" s="133"/>
      <c r="CD46" s="157"/>
      <c r="CE46" s="135"/>
      <c r="CG46" s="265" t="s">
        <v>156</v>
      </c>
      <c r="CH46" s="262">
        <f>B46+N46+Z46+AL46+AX46+BJ46+BV46</f>
        <v>16</v>
      </c>
      <c r="CI46" s="263">
        <f t="shared" ref="CI46" si="72">C46+O46+AA46+AM46+AY46+BK46+BW46</f>
        <v>22</v>
      </c>
      <c r="CJ46" s="263">
        <f t="shared" ref="CJ46" si="73">D46+P46+AB46+AN46+AZ46+BL46+BX46</f>
        <v>5</v>
      </c>
      <c r="CK46" s="263">
        <f t="shared" ref="CK46" si="74">E46+Q46+AC46+AO46+BA46+BM46+BY46</f>
        <v>0</v>
      </c>
      <c r="CL46" s="263">
        <f t="shared" ref="CL46" si="75">F46+R46+AD46+AP46+BB46+BN46+BZ46</f>
        <v>0</v>
      </c>
      <c r="CM46" s="263">
        <f t="shared" ref="CM46" si="76">G46+S46+AE46+AQ46+BC46+BO46+CA46</f>
        <v>0</v>
      </c>
      <c r="CN46" s="263">
        <f>SUM(CH46:CM46)</f>
        <v>43</v>
      </c>
      <c r="CO46" s="273"/>
      <c r="CP46" s="284"/>
      <c r="CQ46" s="280"/>
    </row>
    <row r="47" spans="1:95" ht="37.5">
      <c r="A47" s="154" t="s">
        <v>157</v>
      </c>
      <c r="B47" s="146">
        <v>2</v>
      </c>
      <c r="C47" s="147">
        <v>4</v>
      </c>
      <c r="D47" s="147">
        <v>3</v>
      </c>
      <c r="E47" s="147">
        <v>0</v>
      </c>
      <c r="F47" s="147">
        <v>0</v>
      </c>
      <c r="G47" s="147">
        <v>0</v>
      </c>
      <c r="H47" s="147">
        <f>SUM(B47:G47)</f>
        <v>9</v>
      </c>
      <c r="I47" s="133"/>
      <c r="J47" s="157"/>
      <c r="K47" s="135"/>
      <c r="M47" s="154" t="s">
        <v>157</v>
      </c>
      <c r="N47" s="146">
        <v>1</v>
      </c>
      <c r="O47" s="147">
        <v>2</v>
      </c>
      <c r="P47" s="147">
        <v>1</v>
      </c>
      <c r="Q47" s="147">
        <v>0</v>
      </c>
      <c r="R47" s="147">
        <v>0</v>
      </c>
      <c r="S47" s="147">
        <v>0</v>
      </c>
      <c r="T47" s="147">
        <f>SUM(N47:S47)</f>
        <v>4</v>
      </c>
      <c r="U47" s="133"/>
      <c r="V47" s="157"/>
      <c r="W47" s="135"/>
      <c r="Y47" s="154" t="s">
        <v>157</v>
      </c>
      <c r="Z47" s="146">
        <v>2</v>
      </c>
      <c r="AA47" s="147">
        <v>2</v>
      </c>
      <c r="AB47" s="147">
        <v>0</v>
      </c>
      <c r="AC47" s="147">
        <v>0</v>
      </c>
      <c r="AD47" s="147">
        <v>0</v>
      </c>
      <c r="AE47" s="147">
        <v>0</v>
      </c>
      <c r="AF47" s="147">
        <f>SUM(Z47:AE47)</f>
        <v>4</v>
      </c>
      <c r="AG47" s="133"/>
      <c r="AH47" s="157"/>
      <c r="AI47" s="135"/>
      <c r="AK47" s="154" t="s">
        <v>157</v>
      </c>
      <c r="AL47" s="146">
        <v>2</v>
      </c>
      <c r="AM47" s="147">
        <v>2</v>
      </c>
      <c r="AN47" s="147">
        <v>0</v>
      </c>
      <c r="AO47" s="147">
        <v>0</v>
      </c>
      <c r="AP47" s="147">
        <v>0</v>
      </c>
      <c r="AQ47" s="147">
        <v>0</v>
      </c>
      <c r="AR47" s="147">
        <f>SUM(AL47:AQ47)</f>
        <v>4</v>
      </c>
      <c r="AS47" s="133"/>
      <c r="AT47" s="157"/>
      <c r="AU47" s="135"/>
      <c r="AW47" s="154" t="s">
        <v>157</v>
      </c>
      <c r="AX47" s="146">
        <v>1</v>
      </c>
      <c r="AY47" s="147">
        <v>3</v>
      </c>
      <c r="AZ47" s="147">
        <v>2</v>
      </c>
      <c r="BA47" s="147">
        <v>0</v>
      </c>
      <c r="BB47" s="147">
        <v>0</v>
      </c>
      <c r="BC47" s="147">
        <v>0</v>
      </c>
      <c r="BD47" s="147">
        <f>SUM(AX47:BC47)</f>
        <v>6</v>
      </c>
      <c r="BE47" s="133"/>
      <c r="BF47" s="157"/>
      <c r="BG47" s="135"/>
      <c r="BI47" s="154" t="s">
        <v>157</v>
      </c>
      <c r="BJ47" s="146">
        <v>7</v>
      </c>
      <c r="BK47" s="147">
        <v>7</v>
      </c>
      <c r="BL47" s="147">
        <v>0</v>
      </c>
      <c r="BM47" s="147">
        <v>0</v>
      </c>
      <c r="BN47" s="147">
        <v>0</v>
      </c>
      <c r="BO47" s="147">
        <v>0</v>
      </c>
      <c r="BP47" s="147">
        <f>SUM(BJ47:BO47)</f>
        <v>14</v>
      </c>
      <c r="BQ47" s="133"/>
      <c r="BR47" s="157"/>
      <c r="BS47" s="135"/>
      <c r="BU47" s="154" t="s">
        <v>157</v>
      </c>
      <c r="BV47" s="146">
        <v>1</v>
      </c>
      <c r="BW47" s="147">
        <v>1</v>
      </c>
      <c r="BX47" s="147">
        <v>0</v>
      </c>
      <c r="BY47" s="147">
        <v>0</v>
      </c>
      <c r="BZ47" s="147">
        <v>0</v>
      </c>
      <c r="CA47" s="147">
        <v>0</v>
      </c>
      <c r="CB47" s="147">
        <f>SUM(BV47:CA47)</f>
        <v>2</v>
      </c>
      <c r="CC47" s="133"/>
      <c r="CD47" s="157"/>
      <c r="CE47" s="135"/>
      <c r="CG47" s="265" t="s">
        <v>157</v>
      </c>
      <c r="CH47" s="262">
        <f t="shared" ref="CH47:CH50" si="77">B47+N47+Z47+AL47+AX47+BJ47+BV47</f>
        <v>16</v>
      </c>
      <c r="CI47" s="263">
        <f t="shared" ref="CI47:CI50" si="78">C47+O47+AA47+AM47+AY47+BK47+BW47</f>
        <v>21</v>
      </c>
      <c r="CJ47" s="263">
        <f t="shared" ref="CJ47:CJ50" si="79">D47+P47+AB47+AN47+AZ47+BL47+BX47</f>
        <v>6</v>
      </c>
      <c r="CK47" s="263">
        <f t="shared" ref="CK47:CK50" si="80">E47+Q47+AC47+AO47+BA47+BM47+BY47</f>
        <v>0</v>
      </c>
      <c r="CL47" s="263">
        <f t="shared" ref="CL47:CL50" si="81">F47+R47+AD47+AP47+BB47+BN47+BZ47</f>
        <v>0</v>
      </c>
      <c r="CM47" s="263">
        <f t="shared" ref="CM47:CM50" si="82">G47+S47+AE47+AQ47+BC47+BO47+CA47</f>
        <v>0</v>
      </c>
      <c r="CN47" s="263">
        <f>SUM(CH47:CM47)</f>
        <v>43</v>
      </c>
      <c r="CO47" s="273"/>
      <c r="CP47" s="284"/>
      <c r="CQ47" s="280"/>
    </row>
    <row r="48" spans="1:95" ht="48" customHeight="1">
      <c r="A48" s="154" t="s">
        <v>158</v>
      </c>
      <c r="B48" s="146">
        <v>3</v>
      </c>
      <c r="C48" s="147">
        <v>4</v>
      </c>
      <c r="D48" s="147">
        <v>2</v>
      </c>
      <c r="E48" s="147">
        <v>0</v>
      </c>
      <c r="F48" s="147">
        <v>0</v>
      </c>
      <c r="G48" s="147">
        <v>0</v>
      </c>
      <c r="H48" s="147">
        <f>SUM(B48:G48)</f>
        <v>9</v>
      </c>
      <c r="I48" s="133"/>
      <c r="J48" s="157"/>
      <c r="K48" s="135"/>
      <c r="M48" s="154" t="s">
        <v>158</v>
      </c>
      <c r="N48" s="146">
        <v>2</v>
      </c>
      <c r="O48" s="147">
        <v>0</v>
      </c>
      <c r="P48" s="147">
        <v>2</v>
      </c>
      <c r="Q48" s="147">
        <v>0</v>
      </c>
      <c r="R48" s="147">
        <v>0</v>
      </c>
      <c r="S48" s="147">
        <v>0</v>
      </c>
      <c r="T48" s="147">
        <f>SUM(N48:S48)</f>
        <v>4</v>
      </c>
      <c r="U48" s="133"/>
      <c r="V48" s="157"/>
      <c r="W48" s="135"/>
      <c r="Y48" s="154" t="s">
        <v>158</v>
      </c>
      <c r="Z48" s="146">
        <v>0</v>
      </c>
      <c r="AA48" s="147">
        <v>3</v>
      </c>
      <c r="AB48" s="147">
        <v>1</v>
      </c>
      <c r="AC48" s="147">
        <v>0</v>
      </c>
      <c r="AD48" s="147">
        <v>0</v>
      </c>
      <c r="AE48" s="147">
        <v>0</v>
      </c>
      <c r="AF48" s="147">
        <f>SUM(Z48:AE48)</f>
        <v>4</v>
      </c>
      <c r="AG48" s="133"/>
      <c r="AH48" s="157"/>
      <c r="AI48" s="135"/>
      <c r="AK48" s="154" t="s">
        <v>158</v>
      </c>
      <c r="AL48" s="146">
        <v>1</v>
      </c>
      <c r="AM48" s="147">
        <v>3</v>
      </c>
      <c r="AN48" s="147">
        <v>0</v>
      </c>
      <c r="AO48" s="147">
        <v>0</v>
      </c>
      <c r="AP48" s="147">
        <v>0</v>
      </c>
      <c r="AQ48" s="147">
        <v>0</v>
      </c>
      <c r="AR48" s="147">
        <f>SUM(AL48:AQ48)</f>
        <v>4</v>
      </c>
      <c r="AS48" s="133"/>
      <c r="AT48" s="157"/>
      <c r="AU48" s="135"/>
      <c r="AW48" s="154" t="s">
        <v>158</v>
      </c>
      <c r="AX48" s="146">
        <v>2</v>
      </c>
      <c r="AY48" s="147">
        <v>3</v>
      </c>
      <c r="AZ48" s="147">
        <v>1</v>
      </c>
      <c r="BA48" s="147">
        <v>0</v>
      </c>
      <c r="BB48" s="147">
        <v>0</v>
      </c>
      <c r="BC48" s="147">
        <v>0</v>
      </c>
      <c r="BD48" s="147">
        <f>SUM(AX48:BC48)</f>
        <v>6</v>
      </c>
      <c r="BE48" s="133"/>
      <c r="BF48" s="157"/>
      <c r="BG48" s="135"/>
      <c r="BI48" s="154" t="s">
        <v>158</v>
      </c>
      <c r="BJ48" s="146">
        <v>8</v>
      </c>
      <c r="BK48" s="147">
        <v>6</v>
      </c>
      <c r="BL48" s="147">
        <v>0</v>
      </c>
      <c r="BM48" s="147">
        <v>0</v>
      </c>
      <c r="BN48" s="147">
        <v>0</v>
      </c>
      <c r="BO48" s="147">
        <v>0</v>
      </c>
      <c r="BP48" s="147">
        <f>SUM(BJ48:BO48)</f>
        <v>14</v>
      </c>
      <c r="BQ48" s="133"/>
      <c r="BR48" s="157"/>
      <c r="BS48" s="135"/>
      <c r="BU48" s="154" t="s">
        <v>158</v>
      </c>
      <c r="BV48" s="146">
        <v>1</v>
      </c>
      <c r="BW48" s="147">
        <v>1</v>
      </c>
      <c r="BX48" s="147">
        <v>0</v>
      </c>
      <c r="BY48" s="147">
        <v>0</v>
      </c>
      <c r="BZ48" s="147">
        <v>0</v>
      </c>
      <c r="CA48" s="147">
        <v>0</v>
      </c>
      <c r="CB48" s="147">
        <f>SUM(BV48:CA48)</f>
        <v>2</v>
      </c>
      <c r="CC48" s="133"/>
      <c r="CD48" s="157"/>
      <c r="CE48" s="135"/>
      <c r="CG48" s="265" t="s">
        <v>158</v>
      </c>
      <c r="CH48" s="262">
        <f t="shared" si="77"/>
        <v>17</v>
      </c>
      <c r="CI48" s="263">
        <f t="shared" si="78"/>
        <v>20</v>
      </c>
      <c r="CJ48" s="263">
        <f t="shared" si="79"/>
        <v>6</v>
      </c>
      <c r="CK48" s="263">
        <f t="shared" si="80"/>
        <v>0</v>
      </c>
      <c r="CL48" s="263">
        <f t="shared" si="81"/>
        <v>0</v>
      </c>
      <c r="CM48" s="263">
        <f t="shared" si="82"/>
        <v>0</v>
      </c>
      <c r="CN48" s="263">
        <f>SUM(CH48:CM48)</f>
        <v>43</v>
      </c>
      <c r="CO48" s="273"/>
      <c r="CP48" s="284"/>
      <c r="CQ48" s="280"/>
    </row>
    <row r="49" spans="1:97" ht="37.5" customHeight="1">
      <c r="A49" s="145" t="s">
        <v>159</v>
      </c>
      <c r="B49" s="131">
        <v>4</v>
      </c>
      <c r="C49" s="132">
        <v>4</v>
      </c>
      <c r="D49" s="132">
        <v>1</v>
      </c>
      <c r="E49" s="132">
        <v>0</v>
      </c>
      <c r="F49" s="132">
        <v>0</v>
      </c>
      <c r="G49" s="132">
        <v>0</v>
      </c>
      <c r="H49" s="147">
        <f>SUM(B49:G49)</f>
        <v>9</v>
      </c>
      <c r="I49" s="133"/>
      <c r="J49" s="157"/>
      <c r="K49" s="135"/>
      <c r="M49" s="145" t="s">
        <v>159</v>
      </c>
      <c r="N49" s="131">
        <v>3</v>
      </c>
      <c r="O49" s="132">
        <v>1</v>
      </c>
      <c r="P49" s="132">
        <v>0</v>
      </c>
      <c r="Q49" s="132">
        <v>0</v>
      </c>
      <c r="R49" s="132">
        <v>0</v>
      </c>
      <c r="S49" s="132">
        <v>0</v>
      </c>
      <c r="T49" s="147">
        <f>SUM(N49:S49)</f>
        <v>4</v>
      </c>
      <c r="U49" s="133"/>
      <c r="V49" s="157"/>
      <c r="W49" s="135"/>
      <c r="Y49" s="145" t="s">
        <v>159</v>
      </c>
      <c r="Z49" s="131">
        <v>2</v>
      </c>
      <c r="AA49" s="132">
        <v>1</v>
      </c>
      <c r="AB49" s="132">
        <v>1</v>
      </c>
      <c r="AC49" s="132">
        <v>0</v>
      </c>
      <c r="AD49" s="132">
        <v>0</v>
      </c>
      <c r="AE49" s="132">
        <v>0</v>
      </c>
      <c r="AF49" s="147">
        <f>SUM(Z49:AE49)</f>
        <v>4</v>
      </c>
      <c r="AG49" s="133"/>
      <c r="AH49" s="157"/>
      <c r="AI49" s="135"/>
      <c r="AK49" s="145" t="s">
        <v>159</v>
      </c>
      <c r="AL49" s="131">
        <v>1</v>
      </c>
      <c r="AM49" s="132">
        <v>3</v>
      </c>
      <c r="AN49" s="132">
        <v>0</v>
      </c>
      <c r="AO49" s="132">
        <v>0</v>
      </c>
      <c r="AP49" s="132">
        <v>0</v>
      </c>
      <c r="AQ49" s="132">
        <v>0</v>
      </c>
      <c r="AR49" s="147">
        <f>SUM(AL49:AQ49)</f>
        <v>4</v>
      </c>
      <c r="AS49" s="133"/>
      <c r="AT49" s="157"/>
      <c r="AU49" s="135"/>
      <c r="AW49" s="145" t="s">
        <v>159</v>
      </c>
      <c r="AX49" s="131">
        <v>2</v>
      </c>
      <c r="AY49" s="132">
        <v>4</v>
      </c>
      <c r="AZ49" s="132">
        <v>0</v>
      </c>
      <c r="BA49" s="132">
        <v>0</v>
      </c>
      <c r="BB49" s="132">
        <v>0</v>
      </c>
      <c r="BC49" s="132">
        <v>0</v>
      </c>
      <c r="BD49" s="147">
        <f>SUM(AX49:BC49)</f>
        <v>6</v>
      </c>
      <c r="BE49" s="133"/>
      <c r="BF49" s="157"/>
      <c r="BG49" s="135"/>
      <c r="BI49" s="145" t="s">
        <v>159</v>
      </c>
      <c r="BJ49" s="131">
        <v>7</v>
      </c>
      <c r="BK49" s="132">
        <v>7</v>
      </c>
      <c r="BL49" s="132">
        <v>0</v>
      </c>
      <c r="BM49" s="132">
        <v>0</v>
      </c>
      <c r="BN49" s="132">
        <v>0</v>
      </c>
      <c r="BO49" s="132">
        <v>0</v>
      </c>
      <c r="BP49" s="147">
        <f>SUM(BJ49:BO49)</f>
        <v>14</v>
      </c>
      <c r="BQ49" s="133"/>
      <c r="BR49" s="157"/>
      <c r="BS49" s="135"/>
      <c r="BU49" s="145" t="s">
        <v>159</v>
      </c>
      <c r="BV49" s="131">
        <v>1</v>
      </c>
      <c r="BW49" s="132">
        <v>1</v>
      </c>
      <c r="BX49" s="132">
        <v>0</v>
      </c>
      <c r="BY49" s="132">
        <v>0</v>
      </c>
      <c r="BZ49" s="132">
        <v>0</v>
      </c>
      <c r="CA49" s="132">
        <v>0</v>
      </c>
      <c r="CB49" s="147">
        <f>SUM(BV49:CA49)</f>
        <v>2</v>
      </c>
      <c r="CC49" s="133"/>
      <c r="CD49" s="157"/>
      <c r="CE49" s="135"/>
      <c r="CG49" s="261" t="s">
        <v>159</v>
      </c>
      <c r="CH49" s="262">
        <f t="shared" si="77"/>
        <v>20</v>
      </c>
      <c r="CI49" s="263">
        <f t="shared" si="78"/>
        <v>21</v>
      </c>
      <c r="CJ49" s="263">
        <f t="shared" si="79"/>
        <v>2</v>
      </c>
      <c r="CK49" s="263">
        <f t="shared" si="80"/>
        <v>0</v>
      </c>
      <c r="CL49" s="263">
        <f t="shared" si="81"/>
        <v>0</v>
      </c>
      <c r="CM49" s="263">
        <f t="shared" si="82"/>
        <v>0</v>
      </c>
      <c r="CN49" s="263">
        <f>SUM(CH49:CM49)</f>
        <v>43</v>
      </c>
      <c r="CO49" s="273"/>
      <c r="CP49" s="284"/>
      <c r="CQ49" s="280"/>
    </row>
    <row r="50" spans="1:97" ht="37.5" customHeight="1" thickBot="1">
      <c r="A50" s="158" t="s">
        <v>160</v>
      </c>
      <c r="B50" s="155">
        <v>3</v>
      </c>
      <c r="C50" s="148">
        <v>4</v>
      </c>
      <c r="D50" s="148">
        <v>2</v>
      </c>
      <c r="E50" s="148">
        <v>0</v>
      </c>
      <c r="F50" s="148">
        <v>0</v>
      </c>
      <c r="G50" s="148">
        <v>0</v>
      </c>
      <c r="H50" s="132">
        <f>SUM(B50:G50)</f>
        <v>9</v>
      </c>
      <c r="I50" s="148"/>
      <c r="J50" s="159"/>
      <c r="K50" s="150"/>
      <c r="M50" s="158" t="s">
        <v>160</v>
      </c>
      <c r="N50" s="155">
        <v>3</v>
      </c>
      <c r="O50" s="148">
        <v>1</v>
      </c>
      <c r="P50" s="148">
        <v>0</v>
      </c>
      <c r="Q50" s="148">
        <v>0</v>
      </c>
      <c r="R50" s="148">
        <v>0</v>
      </c>
      <c r="S50" s="148">
        <v>0</v>
      </c>
      <c r="T50" s="132">
        <f>SUM(N50:S50)</f>
        <v>4</v>
      </c>
      <c r="U50" s="148"/>
      <c r="V50" s="159"/>
      <c r="W50" s="150"/>
      <c r="Y50" s="158" t="s">
        <v>160</v>
      </c>
      <c r="Z50" s="155">
        <v>3</v>
      </c>
      <c r="AA50" s="148">
        <v>1</v>
      </c>
      <c r="AB50" s="148">
        <v>0</v>
      </c>
      <c r="AC50" s="148">
        <v>0</v>
      </c>
      <c r="AD50" s="148">
        <v>0</v>
      </c>
      <c r="AE50" s="148">
        <v>0</v>
      </c>
      <c r="AF50" s="132">
        <f>SUM(Z50:AE50)</f>
        <v>4</v>
      </c>
      <c r="AG50" s="148"/>
      <c r="AH50" s="159"/>
      <c r="AI50" s="150"/>
      <c r="AK50" s="158" t="s">
        <v>160</v>
      </c>
      <c r="AL50" s="155">
        <v>1</v>
      </c>
      <c r="AM50" s="148">
        <v>2</v>
      </c>
      <c r="AN50" s="148">
        <v>1</v>
      </c>
      <c r="AO50" s="148">
        <v>0</v>
      </c>
      <c r="AP50" s="148">
        <v>0</v>
      </c>
      <c r="AQ50" s="148">
        <v>0</v>
      </c>
      <c r="AR50" s="132">
        <f>SUM(AL50:AQ50)</f>
        <v>4</v>
      </c>
      <c r="AS50" s="148"/>
      <c r="AT50" s="159"/>
      <c r="AU50" s="150"/>
      <c r="AW50" s="158" t="s">
        <v>160</v>
      </c>
      <c r="AX50" s="155">
        <v>2</v>
      </c>
      <c r="AY50" s="148">
        <v>3</v>
      </c>
      <c r="AZ50" s="148">
        <v>1</v>
      </c>
      <c r="BA50" s="148">
        <v>0</v>
      </c>
      <c r="BB50" s="148">
        <v>0</v>
      </c>
      <c r="BC50" s="148">
        <v>0</v>
      </c>
      <c r="BD50" s="132">
        <f>SUM(AX50:BC50)</f>
        <v>6</v>
      </c>
      <c r="BE50" s="148"/>
      <c r="BF50" s="159"/>
      <c r="BG50" s="150"/>
      <c r="BI50" s="158" t="s">
        <v>160</v>
      </c>
      <c r="BJ50" s="155">
        <v>8</v>
      </c>
      <c r="BK50" s="148">
        <v>6</v>
      </c>
      <c r="BL50" s="148">
        <v>0</v>
      </c>
      <c r="BM50" s="148">
        <v>0</v>
      </c>
      <c r="BN50" s="148">
        <v>0</v>
      </c>
      <c r="BO50" s="148">
        <v>0</v>
      </c>
      <c r="BP50" s="132">
        <f>SUM(BJ50:BO50)</f>
        <v>14</v>
      </c>
      <c r="BQ50" s="148"/>
      <c r="BR50" s="159"/>
      <c r="BS50" s="150"/>
      <c r="BU50" s="158" t="s">
        <v>160</v>
      </c>
      <c r="BV50" s="155">
        <v>1</v>
      </c>
      <c r="BW50" s="148">
        <v>1</v>
      </c>
      <c r="BX50" s="148">
        <v>0</v>
      </c>
      <c r="BY50" s="148">
        <v>0</v>
      </c>
      <c r="BZ50" s="148">
        <v>0</v>
      </c>
      <c r="CA50" s="148">
        <v>0</v>
      </c>
      <c r="CB50" s="132">
        <f>SUM(BV50:CA50)</f>
        <v>2</v>
      </c>
      <c r="CC50" s="148"/>
      <c r="CD50" s="159"/>
      <c r="CE50" s="150"/>
      <c r="CG50" s="285" t="s">
        <v>160</v>
      </c>
      <c r="CH50" s="262">
        <f t="shared" si="77"/>
        <v>21</v>
      </c>
      <c r="CI50" s="263">
        <f t="shared" si="78"/>
        <v>18</v>
      </c>
      <c r="CJ50" s="263">
        <f t="shared" si="79"/>
        <v>4</v>
      </c>
      <c r="CK50" s="263">
        <f t="shared" si="80"/>
        <v>0</v>
      </c>
      <c r="CL50" s="263">
        <f t="shared" si="81"/>
        <v>0</v>
      </c>
      <c r="CM50" s="263">
        <f t="shared" si="82"/>
        <v>0</v>
      </c>
      <c r="CN50" s="269">
        <f>SUM(CH50:CM50)</f>
        <v>43</v>
      </c>
      <c r="CO50" s="276"/>
      <c r="CP50" s="286"/>
      <c r="CQ50" s="282"/>
    </row>
    <row r="51" spans="1:97" ht="23.25" customHeight="1" thickBot="1">
      <c r="A51" s="179" t="s">
        <v>4</v>
      </c>
      <c r="B51" s="175">
        <f t="shared" ref="B51:H51" si="83">SUM(B46:B50)</f>
        <v>15</v>
      </c>
      <c r="C51" s="156">
        <f t="shared" si="83"/>
        <v>20</v>
      </c>
      <c r="D51" s="156">
        <f t="shared" si="83"/>
        <v>10</v>
      </c>
      <c r="E51" s="156">
        <f t="shared" si="83"/>
        <v>0</v>
      </c>
      <c r="F51" s="156">
        <f t="shared" si="83"/>
        <v>0</v>
      </c>
      <c r="G51" s="180">
        <f t="shared" si="83"/>
        <v>0</v>
      </c>
      <c r="H51" s="156">
        <f t="shared" si="83"/>
        <v>45</v>
      </c>
      <c r="I51" s="181">
        <f>((B51*5)+(C51*4)+(D51*3)+(E51*2)+(F51*1))/(B51+C51+D51+E51+F51)</f>
        <v>4.1111111111111107</v>
      </c>
      <c r="J51" s="138" t="s">
        <v>101</v>
      </c>
      <c r="K51" s="151">
        <f>I51*100/5</f>
        <v>82.222222222222214</v>
      </c>
      <c r="M51" s="179" t="s">
        <v>4</v>
      </c>
      <c r="N51" s="175">
        <f t="shared" ref="N51:T51" si="84">SUM(N46:N50)</f>
        <v>10</v>
      </c>
      <c r="O51" s="156">
        <f t="shared" si="84"/>
        <v>6</v>
      </c>
      <c r="P51" s="156">
        <f t="shared" si="84"/>
        <v>4</v>
      </c>
      <c r="Q51" s="156">
        <f t="shared" si="84"/>
        <v>0</v>
      </c>
      <c r="R51" s="156">
        <f t="shared" si="84"/>
        <v>0</v>
      </c>
      <c r="S51" s="180">
        <f t="shared" si="84"/>
        <v>0</v>
      </c>
      <c r="T51" s="156">
        <f t="shared" si="84"/>
        <v>20</v>
      </c>
      <c r="U51" s="181">
        <f>((N51*5)+(O51*4)+(P51*3)+(Q51*2)+(R51*1))/(N51+O51+P51+Q51+R51)</f>
        <v>4.3</v>
      </c>
      <c r="V51" s="138" t="s">
        <v>101</v>
      </c>
      <c r="W51" s="151">
        <f>U51*100/5</f>
        <v>86</v>
      </c>
      <c r="Y51" s="179" t="s">
        <v>4</v>
      </c>
      <c r="Z51" s="175">
        <f t="shared" ref="Z51:AF51" si="85">SUM(Z46:Z50)</f>
        <v>8</v>
      </c>
      <c r="AA51" s="156">
        <f t="shared" si="85"/>
        <v>10</v>
      </c>
      <c r="AB51" s="156">
        <f t="shared" si="85"/>
        <v>2</v>
      </c>
      <c r="AC51" s="156">
        <f t="shared" si="85"/>
        <v>0</v>
      </c>
      <c r="AD51" s="156">
        <f t="shared" si="85"/>
        <v>0</v>
      </c>
      <c r="AE51" s="180">
        <f t="shared" si="85"/>
        <v>0</v>
      </c>
      <c r="AF51" s="156">
        <f t="shared" si="85"/>
        <v>20</v>
      </c>
      <c r="AG51" s="181">
        <f>((Z51*5)+(AA51*4)+(AB51*3)+(AC51*2)+(AD51*1))/(Z51+AA51+AB51+AC51+AD51)</f>
        <v>4.3</v>
      </c>
      <c r="AH51" s="138" t="s">
        <v>101</v>
      </c>
      <c r="AI51" s="151">
        <f>AG51*100/5</f>
        <v>86</v>
      </c>
      <c r="AK51" s="179" t="s">
        <v>4</v>
      </c>
      <c r="AL51" s="175">
        <f t="shared" ref="AL51:AR51" si="86">SUM(AL46:AL50)</f>
        <v>7</v>
      </c>
      <c r="AM51" s="156">
        <f t="shared" si="86"/>
        <v>12</v>
      </c>
      <c r="AN51" s="156">
        <f t="shared" si="86"/>
        <v>1</v>
      </c>
      <c r="AO51" s="156">
        <f t="shared" si="86"/>
        <v>0</v>
      </c>
      <c r="AP51" s="156">
        <f t="shared" si="86"/>
        <v>0</v>
      </c>
      <c r="AQ51" s="180">
        <f t="shared" si="86"/>
        <v>0</v>
      </c>
      <c r="AR51" s="156">
        <f t="shared" si="86"/>
        <v>20</v>
      </c>
      <c r="AS51" s="181">
        <f>((AL51*5)+(AM51*4)+(AN51*3)+(AO51*2)+(AP51*1))/(AL51+AM51+AN51+AO51+AP51)</f>
        <v>4.3</v>
      </c>
      <c r="AT51" s="138" t="s">
        <v>101</v>
      </c>
      <c r="AU51" s="151">
        <f>AS51*100/5</f>
        <v>86</v>
      </c>
      <c r="AW51" s="179" t="s">
        <v>4</v>
      </c>
      <c r="AX51" s="175">
        <f t="shared" ref="AX51:BD51" si="87">SUM(AX46:AX50)</f>
        <v>8</v>
      </c>
      <c r="AY51" s="156">
        <f t="shared" si="87"/>
        <v>16</v>
      </c>
      <c r="AZ51" s="156">
        <f t="shared" si="87"/>
        <v>6</v>
      </c>
      <c r="BA51" s="156">
        <f t="shared" si="87"/>
        <v>0</v>
      </c>
      <c r="BB51" s="156">
        <f t="shared" si="87"/>
        <v>0</v>
      </c>
      <c r="BC51" s="180">
        <f t="shared" si="87"/>
        <v>0</v>
      </c>
      <c r="BD51" s="156">
        <f t="shared" si="87"/>
        <v>30</v>
      </c>
      <c r="BE51" s="181">
        <f>((AX51*5)+(AY51*4)+(AZ51*3)+(BA51*2)+(BB51*1))/(AX51+AY51+AZ51+BA51+BB51)</f>
        <v>4.0666666666666664</v>
      </c>
      <c r="BF51" s="138" t="s">
        <v>101</v>
      </c>
      <c r="BG51" s="151">
        <f>BE51*100/5</f>
        <v>81.333333333333329</v>
      </c>
      <c r="BI51" s="179" t="s">
        <v>4</v>
      </c>
      <c r="BJ51" s="175">
        <f t="shared" ref="BJ51:BP51" si="88">SUM(BJ46:BJ50)</f>
        <v>37</v>
      </c>
      <c r="BK51" s="156">
        <f t="shared" si="88"/>
        <v>33</v>
      </c>
      <c r="BL51" s="156">
        <f t="shared" si="88"/>
        <v>0</v>
      </c>
      <c r="BM51" s="156">
        <f t="shared" si="88"/>
        <v>0</v>
      </c>
      <c r="BN51" s="156">
        <f t="shared" si="88"/>
        <v>0</v>
      </c>
      <c r="BO51" s="180">
        <f t="shared" si="88"/>
        <v>0</v>
      </c>
      <c r="BP51" s="156">
        <f t="shared" si="88"/>
        <v>70</v>
      </c>
      <c r="BQ51" s="181">
        <f>((BJ51*5)+(BK51*4)+(BL51*3)+(BM51*2)+(BN51*1))/(BJ51+BK51+BL51+BM51+BN51)</f>
        <v>4.5285714285714285</v>
      </c>
      <c r="BR51" s="138" t="s">
        <v>101</v>
      </c>
      <c r="BS51" s="151">
        <f>BQ51*100/5</f>
        <v>90.571428571428569</v>
      </c>
      <c r="BU51" s="179" t="s">
        <v>4</v>
      </c>
      <c r="BV51" s="175">
        <f t="shared" ref="BV51:CB51" si="89">SUM(BV46:BV50)</f>
        <v>5</v>
      </c>
      <c r="BW51" s="156">
        <f t="shared" si="89"/>
        <v>5</v>
      </c>
      <c r="BX51" s="156">
        <f t="shared" si="89"/>
        <v>0</v>
      </c>
      <c r="BY51" s="156">
        <f t="shared" si="89"/>
        <v>0</v>
      </c>
      <c r="BZ51" s="156">
        <f t="shared" si="89"/>
        <v>0</v>
      </c>
      <c r="CA51" s="180">
        <f t="shared" si="89"/>
        <v>0</v>
      </c>
      <c r="CB51" s="156">
        <f t="shared" si="89"/>
        <v>10</v>
      </c>
      <c r="CC51" s="181">
        <f>((BV51*5)+(BW51*4)+(BX51*3)+(BY51*2)+(BZ51*1))/(BV51+BW51+BX51+BY51+BZ51)</f>
        <v>4.5</v>
      </c>
      <c r="CD51" s="138" t="s">
        <v>101</v>
      </c>
      <c r="CE51" s="151">
        <f>CC51*100/5</f>
        <v>90</v>
      </c>
      <c r="CG51" s="179" t="s">
        <v>4</v>
      </c>
      <c r="CH51" s="175">
        <f t="shared" ref="CH51:CN51" si="90">SUM(CH46:CH50)</f>
        <v>90</v>
      </c>
      <c r="CI51" s="156">
        <f t="shared" si="90"/>
        <v>102</v>
      </c>
      <c r="CJ51" s="156">
        <f t="shared" si="90"/>
        <v>23</v>
      </c>
      <c r="CK51" s="156">
        <f t="shared" si="90"/>
        <v>0</v>
      </c>
      <c r="CL51" s="156">
        <f t="shared" si="90"/>
        <v>0</v>
      </c>
      <c r="CM51" s="180">
        <f t="shared" si="90"/>
        <v>0</v>
      </c>
      <c r="CN51" s="156">
        <f t="shared" si="90"/>
        <v>215</v>
      </c>
      <c r="CO51" s="176">
        <f>((CH51*5)+(CI51*4)+(CJ51*3)+(CK51*2)+(CL51*1))/(CH51+CI51+CJ51+CK51+CL51)</f>
        <v>4.311627906976744</v>
      </c>
      <c r="CP51" s="138" t="s">
        <v>101</v>
      </c>
      <c r="CQ51" s="140">
        <f>CO51*100/5</f>
        <v>86.232558139534873</v>
      </c>
    </row>
    <row r="57" spans="1:97" ht="22.5" thickBot="1">
      <c r="A57" s="124" t="s">
        <v>40</v>
      </c>
      <c r="M57" s="124" t="s">
        <v>40</v>
      </c>
      <c r="Y57" s="124" t="s">
        <v>40</v>
      </c>
      <c r="AK57" s="124" t="s">
        <v>40</v>
      </c>
      <c r="AW57" s="124" t="s">
        <v>40</v>
      </c>
      <c r="BI57" s="124" t="s">
        <v>40</v>
      </c>
      <c r="BU57" s="124" t="s">
        <v>40</v>
      </c>
      <c r="CG57" s="124" t="s">
        <v>40</v>
      </c>
    </row>
    <row r="58" spans="1:97" ht="25.5" customHeight="1" thickBot="1">
      <c r="A58" s="398" t="s">
        <v>161</v>
      </c>
      <c r="B58" s="408" t="s">
        <v>90</v>
      </c>
      <c r="C58" s="409"/>
      <c r="D58" s="409"/>
      <c r="E58" s="409"/>
      <c r="F58" s="410"/>
      <c r="G58" s="411" t="s">
        <v>3</v>
      </c>
      <c r="H58" s="404" t="s">
        <v>2</v>
      </c>
      <c r="I58" s="395" t="s">
        <v>5</v>
      </c>
      <c r="J58" s="396"/>
      <c r="K58" s="397"/>
      <c r="M58" s="416" t="s">
        <v>161</v>
      </c>
      <c r="N58" s="400" t="s">
        <v>90</v>
      </c>
      <c r="O58" s="401"/>
      <c r="P58" s="401"/>
      <c r="Q58" s="401"/>
      <c r="R58" s="401"/>
      <c r="S58" s="411" t="s">
        <v>3</v>
      </c>
      <c r="T58" s="404" t="s">
        <v>2</v>
      </c>
      <c r="U58" s="406" t="s">
        <v>5</v>
      </c>
      <c r="V58" s="406"/>
      <c r="W58" s="407"/>
      <c r="Y58" s="416" t="s">
        <v>161</v>
      </c>
      <c r="Z58" s="400" t="s">
        <v>90</v>
      </c>
      <c r="AA58" s="401"/>
      <c r="AB58" s="401"/>
      <c r="AC58" s="401"/>
      <c r="AD58" s="401"/>
      <c r="AE58" s="411" t="s">
        <v>3</v>
      </c>
      <c r="AF58" s="404" t="s">
        <v>2</v>
      </c>
      <c r="AG58" s="406" t="s">
        <v>5</v>
      </c>
      <c r="AH58" s="406"/>
      <c r="AI58" s="407"/>
      <c r="AK58" s="416" t="s">
        <v>161</v>
      </c>
      <c r="AL58" s="400" t="s">
        <v>90</v>
      </c>
      <c r="AM58" s="401"/>
      <c r="AN58" s="401"/>
      <c r="AO58" s="401"/>
      <c r="AP58" s="401"/>
      <c r="AQ58" s="411" t="s">
        <v>3</v>
      </c>
      <c r="AR58" s="404" t="s">
        <v>2</v>
      </c>
      <c r="AS58" s="406" t="s">
        <v>5</v>
      </c>
      <c r="AT58" s="406"/>
      <c r="AU58" s="407"/>
      <c r="AW58" s="416" t="s">
        <v>161</v>
      </c>
      <c r="AX58" s="400" t="s">
        <v>90</v>
      </c>
      <c r="AY58" s="401"/>
      <c r="AZ58" s="401"/>
      <c r="BA58" s="401"/>
      <c r="BB58" s="401"/>
      <c r="BC58" s="411" t="s">
        <v>3</v>
      </c>
      <c r="BD58" s="404" t="s">
        <v>2</v>
      </c>
      <c r="BE58" s="406" t="s">
        <v>5</v>
      </c>
      <c r="BF58" s="406"/>
      <c r="BG58" s="407"/>
      <c r="BI58" s="416" t="s">
        <v>161</v>
      </c>
      <c r="BJ58" s="400" t="s">
        <v>90</v>
      </c>
      <c r="BK58" s="401"/>
      <c r="BL58" s="401"/>
      <c r="BM58" s="401"/>
      <c r="BN58" s="401"/>
      <c r="BO58" s="411" t="s">
        <v>3</v>
      </c>
      <c r="BP58" s="404" t="s">
        <v>2</v>
      </c>
      <c r="BQ58" s="406" t="s">
        <v>5</v>
      </c>
      <c r="BR58" s="406"/>
      <c r="BS58" s="407"/>
      <c r="BU58" s="416" t="s">
        <v>161</v>
      </c>
      <c r="BV58" s="400" t="s">
        <v>90</v>
      </c>
      <c r="BW58" s="401"/>
      <c r="BX58" s="401"/>
      <c r="BY58" s="401"/>
      <c r="BZ58" s="401"/>
      <c r="CA58" s="411" t="s">
        <v>3</v>
      </c>
      <c r="CB58" s="404" t="s">
        <v>2</v>
      </c>
      <c r="CC58" s="406" t="s">
        <v>5</v>
      </c>
      <c r="CD58" s="406"/>
      <c r="CE58" s="407"/>
      <c r="CG58" s="398" t="s">
        <v>161</v>
      </c>
      <c r="CH58" s="400" t="s">
        <v>90</v>
      </c>
      <c r="CI58" s="401"/>
      <c r="CJ58" s="401"/>
      <c r="CK58" s="401"/>
      <c r="CL58" s="401"/>
      <c r="CM58" s="411" t="s">
        <v>3</v>
      </c>
      <c r="CN58" s="404" t="s">
        <v>2</v>
      </c>
      <c r="CO58" s="406" t="s">
        <v>5</v>
      </c>
      <c r="CP58" s="406"/>
      <c r="CQ58" s="407"/>
    </row>
    <row r="59" spans="1:97" ht="25.5" customHeight="1" thickBot="1">
      <c r="A59" s="399"/>
      <c r="B59" s="126">
        <v>5</v>
      </c>
      <c r="C59" s="127">
        <v>4</v>
      </c>
      <c r="D59" s="127">
        <v>3</v>
      </c>
      <c r="E59" s="127">
        <v>2</v>
      </c>
      <c r="F59" s="127">
        <v>1</v>
      </c>
      <c r="G59" s="412"/>
      <c r="H59" s="405"/>
      <c r="I59" s="128" t="s">
        <v>52</v>
      </c>
      <c r="J59" s="206" t="s">
        <v>54</v>
      </c>
      <c r="K59" s="130" t="s">
        <v>53</v>
      </c>
      <c r="M59" s="417"/>
      <c r="N59" s="126">
        <v>5</v>
      </c>
      <c r="O59" s="127">
        <v>4</v>
      </c>
      <c r="P59" s="127">
        <v>3</v>
      </c>
      <c r="Q59" s="127">
        <v>2</v>
      </c>
      <c r="R59" s="127">
        <v>1</v>
      </c>
      <c r="S59" s="412"/>
      <c r="T59" s="405"/>
      <c r="U59" s="128" t="s">
        <v>52</v>
      </c>
      <c r="V59" s="216" t="s">
        <v>54</v>
      </c>
      <c r="W59" s="130" t="s">
        <v>53</v>
      </c>
      <c r="Y59" s="417"/>
      <c r="Z59" s="126">
        <v>5</v>
      </c>
      <c r="AA59" s="127">
        <v>4</v>
      </c>
      <c r="AB59" s="127">
        <v>3</v>
      </c>
      <c r="AC59" s="127">
        <v>2</v>
      </c>
      <c r="AD59" s="127">
        <v>1</v>
      </c>
      <c r="AE59" s="412"/>
      <c r="AF59" s="405"/>
      <c r="AG59" s="128" t="s">
        <v>52</v>
      </c>
      <c r="AH59" s="216" t="s">
        <v>54</v>
      </c>
      <c r="AI59" s="130" t="s">
        <v>53</v>
      </c>
      <c r="AK59" s="417"/>
      <c r="AL59" s="126">
        <v>5</v>
      </c>
      <c r="AM59" s="127">
        <v>4</v>
      </c>
      <c r="AN59" s="127">
        <v>3</v>
      </c>
      <c r="AO59" s="127">
        <v>2</v>
      </c>
      <c r="AP59" s="127">
        <v>1</v>
      </c>
      <c r="AQ59" s="412"/>
      <c r="AR59" s="405"/>
      <c r="AS59" s="128" t="s">
        <v>52</v>
      </c>
      <c r="AT59" s="216" t="s">
        <v>54</v>
      </c>
      <c r="AU59" s="130" t="s">
        <v>53</v>
      </c>
      <c r="AW59" s="417"/>
      <c r="AX59" s="126">
        <v>5</v>
      </c>
      <c r="AY59" s="127">
        <v>4</v>
      </c>
      <c r="AZ59" s="127">
        <v>3</v>
      </c>
      <c r="BA59" s="127">
        <v>2</v>
      </c>
      <c r="BB59" s="127">
        <v>1</v>
      </c>
      <c r="BC59" s="412"/>
      <c r="BD59" s="405"/>
      <c r="BE59" s="128" t="s">
        <v>52</v>
      </c>
      <c r="BF59" s="216" t="s">
        <v>54</v>
      </c>
      <c r="BG59" s="130" t="s">
        <v>53</v>
      </c>
      <c r="BI59" s="417"/>
      <c r="BJ59" s="126">
        <v>5</v>
      </c>
      <c r="BK59" s="127">
        <v>4</v>
      </c>
      <c r="BL59" s="127">
        <v>3</v>
      </c>
      <c r="BM59" s="127">
        <v>2</v>
      </c>
      <c r="BN59" s="127">
        <v>1</v>
      </c>
      <c r="BO59" s="412"/>
      <c r="BP59" s="405"/>
      <c r="BQ59" s="128" t="s">
        <v>52</v>
      </c>
      <c r="BR59" s="216" t="s">
        <v>54</v>
      </c>
      <c r="BS59" s="130" t="s">
        <v>53</v>
      </c>
      <c r="BU59" s="417"/>
      <c r="BV59" s="126">
        <v>5</v>
      </c>
      <c r="BW59" s="127">
        <v>4</v>
      </c>
      <c r="BX59" s="127">
        <v>3</v>
      </c>
      <c r="BY59" s="127">
        <v>2</v>
      </c>
      <c r="BZ59" s="127">
        <v>1</v>
      </c>
      <c r="CA59" s="412"/>
      <c r="CB59" s="405"/>
      <c r="CC59" s="128" t="s">
        <v>52</v>
      </c>
      <c r="CD59" s="216" t="s">
        <v>54</v>
      </c>
      <c r="CE59" s="130" t="s">
        <v>53</v>
      </c>
      <c r="CG59" s="399"/>
      <c r="CH59" s="126">
        <v>5</v>
      </c>
      <c r="CI59" s="127">
        <v>4</v>
      </c>
      <c r="CJ59" s="127">
        <v>3</v>
      </c>
      <c r="CK59" s="127">
        <v>2</v>
      </c>
      <c r="CL59" s="127">
        <v>1</v>
      </c>
      <c r="CM59" s="412"/>
      <c r="CN59" s="405"/>
      <c r="CO59" s="287" t="s">
        <v>129</v>
      </c>
      <c r="CP59" s="289" t="s">
        <v>54</v>
      </c>
      <c r="CQ59" s="288" t="s">
        <v>130</v>
      </c>
    </row>
    <row r="60" spans="1:97" ht="32.25" customHeight="1">
      <c r="A60" s="197" t="s">
        <v>162</v>
      </c>
      <c r="B60" s="131">
        <f t="shared" ref="B60:G60" si="91">B20</f>
        <v>25</v>
      </c>
      <c r="C60" s="131">
        <f t="shared" si="91"/>
        <v>20</v>
      </c>
      <c r="D60" s="131">
        <f t="shared" si="91"/>
        <v>0</v>
      </c>
      <c r="E60" s="131">
        <f t="shared" si="91"/>
        <v>0</v>
      </c>
      <c r="F60" s="131">
        <f t="shared" si="91"/>
        <v>0</v>
      </c>
      <c r="G60" s="213">
        <f t="shared" si="91"/>
        <v>0</v>
      </c>
      <c r="H60" s="212">
        <f>SUM(B60:G60)</f>
        <v>45</v>
      </c>
      <c r="I60" s="200">
        <f t="shared" ref="I60:I65" si="92">((B60*5)+(C60*4)+(D60*3)+(E60*2)+(F60*1))/(B60+C60+D60+E60+F60)</f>
        <v>4.5555555555555554</v>
      </c>
      <c r="J60" s="214" t="s">
        <v>101</v>
      </c>
      <c r="K60" s="164">
        <f t="shared" ref="K60:K65" si="93">I60*100/5</f>
        <v>91.111111111111114</v>
      </c>
      <c r="M60" s="337" t="s">
        <v>162</v>
      </c>
      <c r="N60" s="131">
        <f t="shared" ref="N60:S60" si="94">N20</f>
        <v>10</v>
      </c>
      <c r="O60" s="132">
        <f t="shared" si="94"/>
        <v>10</v>
      </c>
      <c r="P60" s="132">
        <f t="shared" si="94"/>
        <v>0</v>
      </c>
      <c r="Q60" s="132">
        <f t="shared" si="94"/>
        <v>0</v>
      </c>
      <c r="R60" s="132">
        <f t="shared" si="94"/>
        <v>0</v>
      </c>
      <c r="S60" s="161">
        <f t="shared" si="94"/>
        <v>0</v>
      </c>
      <c r="T60" s="132">
        <f>SUM(N60:S60)</f>
        <v>20</v>
      </c>
      <c r="U60" s="333">
        <f t="shared" ref="U60:U65" si="95">((N60*5)+(O60*4)+(P60*3)+(Q60*2)+(R60*1))/(N60+O60+P60+Q60+R60)</f>
        <v>4.5</v>
      </c>
      <c r="V60" s="340" t="s">
        <v>101</v>
      </c>
      <c r="W60" s="164">
        <f t="shared" ref="W60:W65" si="96">U60*100/5</f>
        <v>90</v>
      </c>
      <c r="Y60" s="337" t="s">
        <v>162</v>
      </c>
      <c r="Z60" s="131">
        <f t="shared" ref="Z60:AE60" si="97">Z20</f>
        <v>12</v>
      </c>
      <c r="AA60" s="132">
        <f t="shared" si="97"/>
        <v>8</v>
      </c>
      <c r="AB60" s="132">
        <f t="shared" si="97"/>
        <v>0</v>
      </c>
      <c r="AC60" s="132">
        <f t="shared" si="97"/>
        <v>0</v>
      </c>
      <c r="AD60" s="132">
        <f t="shared" si="97"/>
        <v>0</v>
      </c>
      <c r="AE60" s="161">
        <f t="shared" si="97"/>
        <v>0</v>
      </c>
      <c r="AF60" s="132">
        <f>SUM(Z60:AE60)</f>
        <v>20</v>
      </c>
      <c r="AG60" s="333">
        <f t="shared" ref="AG60:AG65" si="98">((Z60*5)+(AA60*4)+(AB60*3)+(AC60*2)+(AD60*1))/(Z60+AA60+AB60+AC60+AD60)</f>
        <v>4.5999999999999996</v>
      </c>
      <c r="AH60" s="340" t="s">
        <v>101</v>
      </c>
      <c r="AI60" s="164">
        <f t="shared" ref="AI60:AI65" si="99">AG60*100/5</f>
        <v>91.999999999999986</v>
      </c>
      <c r="AK60" s="337" t="s">
        <v>162</v>
      </c>
      <c r="AL60" s="131">
        <f t="shared" ref="AL60:AQ60" si="100">AL20</f>
        <v>12</v>
      </c>
      <c r="AM60" s="132">
        <f t="shared" si="100"/>
        <v>8</v>
      </c>
      <c r="AN60" s="132">
        <f t="shared" si="100"/>
        <v>0</v>
      </c>
      <c r="AO60" s="132">
        <f t="shared" si="100"/>
        <v>0</v>
      </c>
      <c r="AP60" s="132">
        <f t="shared" si="100"/>
        <v>0</v>
      </c>
      <c r="AQ60" s="161">
        <f t="shared" si="100"/>
        <v>0</v>
      </c>
      <c r="AR60" s="132">
        <f>SUM(AL60:AQ60)</f>
        <v>20</v>
      </c>
      <c r="AS60" s="333">
        <f t="shared" ref="AS60:AS65" si="101">((AL60*5)+(AM60*4)+(AN60*3)+(AO60*2)+(AP60*1))/(AL60+AM60+AN60+AO60+AP60)</f>
        <v>4.5999999999999996</v>
      </c>
      <c r="AT60" s="340" t="s">
        <v>101</v>
      </c>
      <c r="AU60" s="164">
        <f t="shared" ref="AU60:AU65" si="102">AS60*100/5</f>
        <v>91.999999999999986</v>
      </c>
      <c r="AW60" s="337" t="s">
        <v>162</v>
      </c>
      <c r="AX60" s="131">
        <f t="shared" ref="AX60:BC60" si="103">AX20</f>
        <v>21</v>
      </c>
      <c r="AY60" s="132">
        <f t="shared" si="103"/>
        <v>9</v>
      </c>
      <c r="AZ60" s="132">
        <f t="shared" si="103"/>
        <v>0</v>
      </c>
      <c r="BA60" s="132">
        <f t="shared" si="103"/>
        <v>0</v>
      </c>
      <c r="BB60" s="132">
        <f t="shared" si="103"/>
        <v>0</v>
      </c>
      <c r="BC60" s="161">
        <f t="shared" si="103"/>
        <v>0</v>
      </c>
      <c r="BD60" s="132">
        <f>SUM(AX60:BC60)</f>
        <v>30</v>
      </c>
      <c r="BE60" s="333">
        <f t="shared" ref="BE60:BE65" si="104">((AX60*5)+(AY60*4)+(AZ60*3)+(BA60*2)+(BB60*1))/(AX60+AY60+AZ60+BA60+BB60)</f>
        <v>4.7</v>
      </c>
      <c r="BF60" s="340" t="s">
        <v>101</v>
      </c>
      <c r="BG60" s="164">
        <f t="shared" ref="BG60:BG65" si="105">BE60*100/5</f>
        <v>94</v>
      </c>
      <c r="BI60" s="337" t="s">
        <v>162</v>
      </c>
      <c r="BJ60" s="131">
        <f t="shared" ref="BJ60:BO60" si="106">BJ20</f>
        <v>54</v>
      </c>
      <c r="BK60" s="132">
        <f t="shared" si="106"/>
        <v>16</v>
      </c>
      <c r="BL60" s="132">
        <f t="shared" si="106"/>
        <v>0</v>
      </c>
      <c r="BM60" s="132">
        <f t="shared" si="106"/>
        <v>0</v>
      </c>
      <c r="BN60" s="132">
        <f t="shared" si="106"/>
        <v>0</v>
      </c>
      <c r="BO60" s="161">
        <f t="shared" si="106"/>
        <v>0</v>
      </c>
      <c r="BP60" s="132">
        <f>SUM(BJ60:BO60)</f>
        <v>70</v>
      </c>
      <c r="BQ60" s="333">
        <f t="shared" ref="BQ60:BQ65" si="107">((BJ60*5)+(BK60*4)+(BL60*3)+(BM60*2)+(BN60*1))/(BJ60+BK60+BL60+BM60+BN60)</f>
        <v>4.7714285714285714</v>
      </c>
      <c r="BR60" s="340" t="s">
        <v>101</v>
      </c>
      <c r="BS60" s="164">
        <f t="shared" ref="BS60:BS65" si="108">BQ60*100/5</f>
        <v>95.428571428571416</v>
      </c>
      <c r="BU60" s="337" t="s">
        <v>162</v>
      </c>
      <c r="BV60" s="131">
        <f t="shared" ref="BV60:CA60" si="109">BV20</f>
        <v>5</v>
      </c>
      <c r="BW60" s="132">
        <f t="shared" si="109"/>
        <v>5</v>
      </c>
      <c r="BX60" s="132">
        <f t="shared" si="109"/>
        <v>0</v>
      </c>
      <c r="BY60" s="132">
        <f t="shared" si="109"/>
        <v>0</v>
      </c>
      <c r="BZ60" s="132">
        <f t="shared" si="109"/>
        <v>0</v>
      </c>
      <c r="CA60" s="161">
        <f t="shared" si="109"/>
        <v>0</v>
      </c>
      <c r="CB60" s="132">
        <f>SUM(BV60:CA60)</f>
        <v>10</v>
      </c>
      <c r="CC60" s="333">
        <f t="shared" ref="CC60:CC65" si="110">((BV60*5)+(BW60*4)+(BX60*3)+(BY60*2)+(BZ60*1))/(BV60+BW60+BX60+BY60+BZ60)</f>
        <v>4.5</v>
      </c>
      <c r="CD60" s="340" t="s">
        <v>101</v>
      </c>
      <c r="CE60" s="164">
        <f t="shared" ref="CE60:CE65" si="111">CC60*100/5</f>
        <v>90</v>
      </c>
      <c r="CG60" s="302" t="s">
        <v>162</v>
      </c>
      <c r="CH60" s="262">
        <f t="shared" ref="CH60" si="112">B60+N60+Z60+AL60+AX60+BJ60+BV60</f>
        <v>139</v>
      </c>
      <c r="CI60" s="263">
        <f t="shared" ref="CI60" si="113">C60+O60+AA60+AM60+AY60+BK60+BW60</f>
        <v>76</v>
      </c>
      <c r="CJ60" s="263">
        <f t="shared" ref="CJ60" si="114">D60+P60+AB60+AN60+AZ60+BL60+BX60</f>
        <v>0</v>
      </c>
      <c r="CK60" s="263">
        <f t="shared" ref="CK60" si="115">E60+Q60+AC60+AO60+BA60+BM60+BY60</f>
        <v>0</v>
      </c>
      <c r="CL60" s="263">
        <f t="shared" ref="CL60" si="116">F60+R60+AD60+AP60+BB60+BN60+BZ60</f>
        <v>0</v>
      </c>
      <c r="CM60" s="263">
        <f t="shared" ref="CM60" si="117">G60+S60+AE60+AQ60+BC60+BO60+CA60</f>
        <v>0</v>
      </c>
      <c r="CN60" s="259">
        <f>SUM(CH60:CM60)</f>
        <v>215</v>
      </c>
      <c r="CO60" s="303">
        <f t="shared" ref="CO60:CO65" si="118">((CH60*5)+(CI60*4)+(CJ60*3)+(CK60*2)+(CL60*1))/(CH60+CI60+CJ60+CK60+CL60)</f>
        <v>4.6465116279069765</v>
      </c>
      <c r="CP60" s="360" t="s">
        <v>205</v>
      </c>
      <c r="CQ60" s="304">
        <f t="shared" ref="CQ60:CQ65" si="119">CO60*100/5</f>
        <v>92.930232558139522</v>
      </c>
    </row>
    <row r="61" spans="1:97" ht="42">
      <c r="A61" s="198" t="s">
        <v>166</v>
      </c>
      <c r="B61" s="131">
        <f>B26</f>
        <v>22</v>
      </c>
      <c r="C61" s="131">
        <f t="shared" ref="C61:H61" si="120">C26</f>
        <v>13</v>
      </c>
      <c r="D61" s="131">
        <f t="shared" si="120"/>
        <v>1</v>
      </c>
      <c r="E61" s="131">
        <f t="shared" si="120"/>
        <v>0</v>
      </c>
      <c r="F61" s="131">
        <f t="shared" si="120"/>
        <v>0</v>
      </c>
      <c r="G61" s="131">
        <f t="shared" si="120"/>
        <v>0</v>
      </c>
      <c r="H61" s="131">
        <f t="shared" si="120"/>
        <v>36</v>
      </c>
      <c r="I61" s="200">
        <f t="shared" si="92"/>
        <v>4.583333333333333</v>
      </c>
      <c r="J61" s="214" t="s">
        <v>101</v>
      </c>
      <c r="K61" s="164">
        <f t="shared" si="93"/>
        <v>91.666666666666657</v>
      </c>
      <c r="M61" s="338" t="s">
        <v>166</v>
      </c>
      <c r="N61" s="131">
        <f>N26</f>
        <v>10</v>
      </c>
      <c r="O61" s="132">
        <f t="shared" ref="O61:T61" si="121">O26</f>
        <v>6</v>
      </c>
      <c r="P61" s="132">
        <f t="shared" si="121"/>
        <v>0</v>
      </c>
      <c r="Q61" s="132">
        <f t="shared" si="121"/>
        <v>0</v>
      </c>
      <c r="R61" s="132">
        <f t="shared" si="121"/>
        <v>0</v>
      </c>
      <c r="S61" s="132">
        <f t="shared" si="121"/>
        <v>0</v>
      </c>
      <c r="T61" s="132">
        <f t="shared" si="121"/>
        <v>16</v>
      </c>
      <c r="U61" s="333">
        <f t="shared" si="95"/>
        <v>4.625</v>
      </c>
      <c r="V61" s="340" t="s">
        <v>101</v>
      </c>
      <c r="W61" s="164">
        <f t="shared" si="96"/>
        <v>92.5</v>
      </c>
      <c r="Y61" s="338" t="s">
        <v>166</v>
      </c>
      <c r="Z61" s="131">
        <f>Z26</f>
        <v>8</v>
      </c>
      <c r="AA61" s="132">
        <f t="shared" ref="AA61:AF61" si="122">AA26</f>
        <v>8</v>
      </c>
      <c r="AB61" s="132">
        <f t="shared" si="122"/>
        <v>0</v>
      </c>
      <c r="AC61" s="132">
        <f t="shared" si="122"/>
        <v>0</v>
      </c>
      <c r="AD61" s="132">
        <f t="shared" si="122"/>
        <v>0</v>
      </c>
      <c r="AE61" s="132">
        <f t="shared" si="122"/>
        <v>0</v>
      </c>
      <c r="AF61" s="132">
        <f t="shared" si="122"/>
        <v>16</v>
      </c>
      <c r="AG61" s="333">
        <f t="shared" si="98"/>
        <v>4.5</v>
      </c>
      <c r="AH61" s="340" t="s">
        <v>101</v>
      </c>
      <c r="AI61" s="164">
        <f t="shared" si="99"/>
        <v>90</v>
      </c>
      <c r="AK61" s="338" t="s">
        <v>166</v>
      </c>
      <c r="AL61" s="131">
        <f>AL26</f>
        <v>12</v>
      </c>
      <c r="AM61" s="132">
        <f t="shared" ref="AM61:AR61" si="123">AM26</f>
        <v>4</v>
      </c>
      <c r="AN61" s="132">
        <f t="shared" si="123"/>
        <v>0</v>
      </c>
      <c r="AO61" s="132">
        <f t="shared" si="123"/>
        <v>0</v>
      </c>
      <c r="AP61" s="132">
        <f t="shared" si="123"/>
        <v>0</v>
      </c>
      <c r="AQ61" s="132">
        <f t="shared" si="123"/>
        <v>0</v>
      </c>
      <c r="AR61" s="132">
        <f t="shared" si="123"/>
        <v>16</v>
      </c>
      <c r="AS61" s="333">
        <f t="shared" si="101"/>
        <v>4.75</v>
      </c>
      <c r="AT61" s="340" t="s">
        <v>101</v>
      </c>
      <c r="AU61" s="164">
        <f t="shared" si="102"/>
        <v>95</v>
      </c>
      <c r="AW61" s="338" t="s">
        <v>166</v>
      </c>
      <c r="AX61" s="131">
        <f>AX26</f>
        <v>12</v>
      </c>
      <c r="AY61" s="132">
        <f t="shared" ref="AY61:BD61" si="124">AY26</f>
        <v>12</v>
      </c>
      <c r="AZ61" s="132">
        <f t="shared" si="124"/>
        <v>0</v>
      </c>
      <c r="BA61" s="132">
        <f t="shared" si="124"/>
        <v>0</v>
      </c>
      <c r="BB61" s="132">
        <f t="shared" si="124"/>
        <v>0</v>
      </c>
      <c r="BC61" s="132">
        <f t="shared" si="124"/>
        <v>0</v>
      </c>
      <c r="BD61" s="132">
        <f t="shared" si="124"/>
        <v>24</v>
      </c>
      <c r="BE61" s="333">
        <f t="shared" si="104"/>
        <v>4.5</v>
      </c>
      <c r="BF61" s="340" t="s">
        <v>101</v>
      </c>
      <c r="BG61" s="164">
        <f t="shared" si="105"/>
        <v>90</v>
      </c>
      <c r="BI61" s="338" t="s">
        <v>166</v>
      </c>
      <c r="BJ61" s="131">
        <f>BJ26</f>
        <v>40</v>
      </c>
      <c r="BK61" s="132">
        <f t="shared" ref="BK61:BP61" si="125">BK26</f>
        <v>16</v>
      </c>
      <c r="BL61" s="132">
        <f t="shared" si="125"/>
        <v>0</v>
      </c>
      <c r="BM61" s="132">
        <f t="shared" si="125"/>
        <v>0</v>
      </c>
      <c r="BN61" s="132">
        <f t="shared" si="125"/>
        <v>0</v>
      </c>
      <c r="BO61" s="132">
        <f t="shared" si="125"/>
        <v>0</v>
      </c>
      <c r="BP61" s="132">
        <f t="shared" si="125"/>
        <v>56</v>
      </c>
      <c r="BQ61" s="333">
        <f t="shared" si="107"/>
        <v>4.7142857142857144</v>
      </c>
      <c r="BR61" s="340" t="s">
        <v>101</v>
      </c>
      <c r="BS61" s="164">
        <f t="shared" si="108"/>
        <v>94.285714285714292</v>
      </c>
      <c r="BU61" s="338" t="s">
        <v>166</v>
      </c>
      <c r="BV61" s="131">
        <f>BV26</f>
        <v>4</v>
      </c>
      <c r="BW61" s="132">
        <f t="shared" ref="BW61:CB61" si="126">BW26</f>
        <v>4</v>
      </c>
      <c r="BX61" s="132">
        <f t="shared" si="126"/>
        <v>0</v>
      </c>
      <c r="BY61" s="132">
        <f t="shared" si="126"/>
        <v>0</v>
      </c>
      <c r="BZ61" s="132">
        <f t="shared" si="126"/>
        <v>0</v>
      </c>
      <c r="CA61" s="132">
        <f t="shared" si="126"/>
        <v>0</v>
      </c>
      <c r="CB61" s="132">
        <f t="shared" si="126"/>
        <v>8</v>
      </c>
      <c r="CC61" s="333">
        <f t="shared" si="110"/>
        <v>4.5</v>
      </c>
      <c r="CD61" s="340" t="s">
        <v>101</v>
      </c>
      <c r="CE61" s="164">
        <f t="shared" si="111"/>
        <v>90</v>
      </c>
      <c r="CG61" s="305" t="s">
        <v>166</v>
      </c>
      <c r="CH61" s="262">
        <f t="shared" ref="CH61:CH64" si="127">B61+N61+Z61+AL61+AX61+BJ61+BV61</f>
        <v>108</v>
      </c>
      <c r="CI61" s="263">
        <f t="shared" ref="CI61:CI64" si="128">C61+O61+AA61+AM61+AY61+BK61+BW61</f>
        <v>63</v>
      </c>
      <c r="CJ61" s="263">
        <f t="shared" ref="CJ61:CJ64" si="129">D61+P61+AB61+AN61+AZ61+BL61+BX61</f>
        <v>1</v>
      </c>
      <c r="CK61" s="263">
        <f t="shared" ref="CK61:CK64" si="130">E61+Q61+AC61+AO61+BA61+BM61+BY61</f>
        <v>0</v>
      </c>
      <c r="CL61" s="263">
        <f t="shared" ref="CL61:CL64" si="131">F61+R61+AD61+AP61+BB61+BN61+BZ61</f>
        <v>0</v>
      </c>
      <c r="CM61" s="263">
        <f t="shared" ref="CM61:CM64" si="132">G61+S61+AE61+AQ61+BC61+BO61+CA61</f>
        <v>0</v>
      </c>
      <c r="CN61" s="263">
        <f>CN26</f>
        <v>172</v>
      </c>
      <c r="CO61" s="306">
        <f t="shared" si="118"/>
        <v>4.6220930232558137</v>
      </c>
      <c r="CP61" s="307" t="s">
        <v>205</v>
      </c>
      <c r="CQ61" s="308">
        <f t="shared" si="119"/>
        <v>92.441860465116264</v>
      </c>
    </row>
    <row r="62" spans="1:97" ht="42">
      <c r="A62" s="198" t="s">
        <v>163</v>
      </c>
      <c r="B62" s="131">
        <f>B39</f>
        <v>15</v>
      </c>
      <c r="C62" s="131">
        <f t="shared" ref="C62:H62" si="133">C39</f>
        <v>25</v>
      </c>
      <c r="D62" s="131">
        <f t="shared" si="133"/>
        <v>5</v>
      </c>
      <c r="E62" s="131">
        <f t="shared" si="133"/>
        <v>0</v>
      </c>
      <c r="F62" s="131">
        <f t="shared" si="133"/>
        <v>0</v>
      </c>
      <c r="G62" s="131">
        <f t="shared" si="133"/>
        <v>0</v>
      </c>
      <c r="H62" s="131">
        <f t="shared" si="133"/>
        <v>45</v>
      </c>
      <c r="I62" s="200">
        <f>((B62*5)+(C62*4)+(D62*3)+(E62*2)+(F62*1))/(B62+C62+D62+E62+F62)</f>
        <v>4.2222222222222223</v>
      </c>
      <c r="J62" s="214" t="s">
        <v>101</v>
      </c>
      <c r="K62" s="164">
        <f>I62*100/5</f>
        <v>84.444444444444443</v>
      </c>
      <c r="M62" s="338" t="s">
        <v>163</v>
      </c>
      <c r="N62" s="131">
        <f>N39</f>
        <v>7</v>
      </c>
      <c r="O62" s="132">
        <f t="shared" ref="O62:T62" si="134">O39</f>
        <v>10</v>
      </c>
      <c r="P62" s="132">
        <f t="shared" si="134"/>
        <v>3</v>
      </c>
      <c r="Q62" s="132">
        <f t="shared" si="134"/>
        <v>0</v>
      </c>
      <c r="R62" s="132">
        <f t="shared" si="134"/>
        <v>0</v>
      </c>
      <c r="S62" s="132">
        <f t="shared" si="134"/>
        <v>0</v>
      </c>
      <c r="T62" s="132">
        <f t="shared" si="134"/>
        <v>20</v>
      </c>
      <c r="U62" s="333">
        <f t="shared" si="95"/>
        <v>4.2</v>
      </c>
      <c r="V62" s="340" t="s">
        <v>101</v>
      </c>
      <c r="W62" s="164">
        <f t="shared" si="96"/>
        <v>84</v>
      </c>
      <c r="Y62" s="338" t="s">
        <v>163</v>
      </c>
      <c r="Z62" s="131">
        <f>Z39</f>
        <v>4</v>
      </c>
      <c r="AA62" s="132">
        <f t="shared" ref="AA62:AF62" si="135">AA39</f>
        <v>14</v>
      </c>
      <c r="AB62" s="132">
        <f t="shared" si="135"/>
        <v>2</v>
      </c>
      <c r="AC62" s="132">
        <f t="shared" si="135"/>
        <v>0</v>
      </c>
      <c r="AD62" s="132">
        <f t="shared" si="135"/>
        <v>0</v>
      </c>
      <c r="AE62" s="132">
        <f t="shared" si="135"/>
        <v>0</v>
      </c>
      <c r="AF62" s="132">
        <f t="shared" si="135"/>
        <v>20</v>
      </c>
      <c r="AG62" s="333">
        <f t="shared" si="98"/>
        <v>4.0999999999999996</v>
      </c>
      <c r="AH62" s="340" t="s">
        <v>101</v>
      </c>
      <c r="AI62" s="164">
        <f t="shared" si="99"/>
        <v>81.999999999999986</v>
      </c>
      <c r="AK62" s="338" t="s">
        <v>163</v>
      </c>
      <c r="AL62" s="131">
        <f>AL39</f>
        <v>12</v>
      </c>
      <c r="AM62" s="132">
        <f t="shared" ref="AM62:AR62" si="136">AM39</f>
        <v>7</v>
      </c>
      <c r="AN62" s="132">
        <f t="shared" si="136"/>
        <v>1</v>
      </c>
      <c r="AO62" s="132">
        <f t="shared" si="136"/>
        <v>0</v>
      </c>
      <c r="AP62" s="132">
        <f t="shared" si="136"/>
        <v>0</v>
      </c>
      <c r="AQ62" s="132">
        <f t="shared" si="136"/>
        <v>0</v>
      </c>
      <c r="AR62" s="132">
        <f t="shared" si="136"/>
        <v>20</v>
      </c>
      <c r="AS62" s="333">
        <f t="shared" si="101"/>
        <v>4.55</v>
      </c>
      <c r="AT62" s="340" t="s">
        <v>101</v>
      </c>
      <c r="AU62" s="164">
        <f t="shared" si="102"/>
        <v>91</v>
      </c>
      <c r="AW62" s="338" t="s">
        <v>163</v>
      </c>
      <c r="AX62" s="131">
        <f>AX39</f>
        <v>6</v>
      </c>
      <c r="AY62" s="132">
        <f t="shared" ref="AY62:BD62" si="137">AY39</f>
        <v>24</v>
      </c>
      <c r="AZ62" s="132">
        <f t="shared" si="137"/>
        <v>0</v>
      </c>
      <c r="BA62" s="132">
        <f t="shared" si="137"/>
        <v>0</v>
      </c>
      <c r="BB62" s="132">
        <f t="shared" si="137"/>
        <v>0</v>
      </c>
      <c r="BC62" s="132">
        <f t="shared" si="137"/>
        <v>0</v>
      </c>
      <c r="BD62" s="132">
        <f t="shared" si="137"/>
        <v>30</v>
      </c>
      <c r="BE62" s="333">
        <f t="shared" si="104"/>
        <v>4.2</v>
      </c>
      <c r="BF62" s="340" t="s">
        <v>101</v>
      </c>
      <c r="BG62" s="164">
        <f t="shared" si="105"/>
        <v>84</v>
      </c>
      <c r="BI62" s="338" t="s">
        <v>163</v>
      </c>
      <c r="BJ62" s="131">
        <f>BJ39</f>
        <v>49</v>
      </c>
      <c r="BK62" s="132">
        <f t="shared" ref="BK62:BP62" si="138">BK39</f>
        <v>21</v>
      </c>
      <c r="BL62" s="132">
        <f t="shared" si="138"/>
        <v>0</v>
      </c>
      <c r="BM62" s="132">
        <f t="shared" si="138"/>
        <v>0</v>
      </c>
      <c r="BN62" s="132">
        <f t="shared" si="138"/>
        <v>0</v>
      </c>
      <c r="BO62" s="132">
        <f t="shared" si="138"/>
        <v>0</v>
      </c>
      <c r="BP62" s="132">
        <f t="shared" si="138"/>
        <v>70</v>
      </c>
      <c r="BQ62" s="333">
        <f t="shared" si="107"/>
        <v>4.7</v>
      </c>
      <c r="BR62" s="340" t="s">
        <v>101</v>
      </c>
      <c r="BS62" s="164">
        <f t="shared" si="108"/>
        <v>94</v>
      </c>
      <c r="BU62" s="338" t="s">
        <v>163</v>
      </c>
      <c r="BV62" s="131">
        <f>BV39</f>
        <v>5</v>
      </c>
      <c r="BW62" s="132">
        <f t="shared" ref="BW62:CB62" si="139">BW39</f>
        <v>5</v>
      </c>
      <c r="BX62" s="132">
        <f t="shared" si="139"/>
        <v>0</v>
      </c>
      <c r="BY62" s="132">
        <f t="shared" si="139"/>
        <v>0</v>
      </c>
      <c r="BZ62" s="132">
        <f t="shared" si="139"/>
        <v>0</v>
      </c>
      <c r="CA62" s="132">
        <f t="shared" si="139"/>
        <v>0</v>
      </c>
      <c r="CB62" s="132">
        <f t="shared" si="139"/>
        <v>10</v>
      </c>
      <c r="CC62" s="333">
        <f t="shared" si="110"/>
        <v>4.5</v>
      </c>
      <c r="CD62" s="340" t="s">
        <v>101</v>
      </c>
      <c r="CE62" s="164">
        <f t="shared" si="111"/>
        <v>90</v>
      </c>
      <c r="CG62" s="305" t="s">
        <v>163</v>
      </c>
      <c r="CH62" s="262">
        <f t="shared" si="127"/>
        <v>98</v>
      </c>
      <c r="CI62" s="263">
        <f t="shared" si="128"/>
        <v>106</v>
      </c>
      <c r="CJ62" s="263">
        <f t="shared" si="129"/>
        <v>11</v>
      </c>
      <c r="CK62" s="263">
        <f t="shared" si="130"/>
        <v>0</v>
      </c>
      <c r="CL62" s="263">
        <f t="shared" si="131"/>
        <v>0</v>
      </c>
      <c r="CM62" s="263">
        <f t="shared" si="132"/>
        <v>0</v>
      </c>
      <c r="CN62" s="263">
        <f>CN39</f>
        <v>215</v>
      </c>
      <c r="CO62" s="306">
        <f t="shared" si="118"/>
        <v>4.4046511627906977</v>
      </c>
      <c r="CP62" s="307" t="s">
        <v>205</v>
      </c>
      <c r="CQ62" s="308">
        <f t="shared" si="119"/>
        <v>88.093023255813961</v>
      </c>
    </row>
    <row r="63" spans="1:97" ht="24">
      <c r="A63" s="198" t="s">
        <v>164</v>
      </c>
      <c r="B63" s="131">
        <f>B44</f>
        <v>8</v>
      </c>
      <c r="C63" s="131">
        <f t="shared" ref="C63:H63" si="140">C44</f>
        <v>14</v>
      </c>
      <c r="D63" s="131">
        <f t="shared" si="140"/>
        <v>5</v>
      </c>
      <c r="E63" s="131">
        <f t="shared" si="140"/>
        <v>0</v>
      </c>
      <c r="F63" s="131">
        <f t="shared" si="140"/>
        <v>0</v>
      </c>
      <c r="G63" s="131">
        <f t="shared" si="140"/>
        <v>0</v>
      </c>
      <c r="H63" s="131">
        <f t="shared" si="140"/>
        <v>27</v>
      </c>
      <c r="I63" s="200">
        <f t="shared" si="92"/>
        <v>4.1111111111111107</v>
      </c>
      <c r="J63" s="214" t="s">
        <v>101</v>
      </c>
      <c r="K63" s="164">
        <f t="shared" si="93"/>
        <v>82.222222222222214</v>
      </c>
      <c r="M63" s="338" t="s">
        <v>164</v>
      </c>
      <c r="N63" s="131">
        <f>N44</f>
        <v>6</v>
      </c>
      <c r="O63" s="132">
        <f t="shared" ref="O63:T63" si="141">O44</f>
        <v>6</v>
      </c>
      <c r="P63" s="132">
        <f t="shared" si="141"/>
        <v>0</v>
      </c>
      <c r="Q63" s="132">
        <f t="shared" si="141"/>
        <v>0</v>
      </c>
      <c r="R63" s="132">
        <f t="shared" si="141"/>
        <v>0</v>
      </c>
      <c r="S63" s="132">
        <f t="shared" si="141"/>
        <v>0</v>
      </c>
      <c r="T63" s="132">
        <f t="shared" si="141"/>
        <v>12</v>
      </c>
      <c r="U63" s="333">
        <f t="shared" si="95"/>
        <v>4.5</v>
      </c>
      <c r="V63" s="340" t="s">
        <v>101</v>
      </c>
      <c r="W63" s="164">
        <f t="shared" si="96"/>
        <v>90</v>
      </c>
      <c r="Y63" s="338" t="s">
        <v>164</v>
      </c>
      <c r="Z63" s="131">
        <f>Z44</f>
        <v>6</v>
      </c>
      <c r="AA63" s="132">
        <f t="shared" ref="AA63:AF63" si="142">AA44</f>
        <v>6</v>
      </c>
      <c r="AB63" s="132">
        <f t="shared" si="142"/>
        <v>0</v>
      </c>
      <c r="AC63" s="132">
        <f t="shared" si="142"/>
        <v>0</v>
      </c>
      <c r="AD63" s="132">
        <f t="shared" si="142"/>
        <v>0</v>
      </c>
      <c r="AE63" s="132">
        <f t="shared" si="142"/>
        <v>0</v>
      </c>
      <c r="AF63" s="132">
        <f t="shared" si="142"/>
        <v>12</v>
      </c>
      <c r="AG63" s="333">
        <f t="shared" si="98"/>
        <v>4.5</v>
      </c>
      <c r="AH63" s="340" t="s">
        <v>101</v>
      </c>
      <c r="AI63" s="164">
        <f t="shared" si="99"/>
        <v>90</v>
      </c>
      <c r="AK63" s="338" t="s">
        <v>164</v>
      </c>
      <c r="AL63" s="131">
        <f>AL44</f>
        <v>3</v>
      </c>
      <c r="AM63" s="132">
        <f t="shared" ref="AM63:AR63" si="143">AM44</f>
        <v>9</v>
      </c>
      <c r="AN63" s="132">
        <f t="shared" si="143"/>
        <v>0</v>
      </c>
      <c r="AO63" s="132">
        <f t="shared" si="143"/>
        <v>0</v>
      </c>
      <c r="AP63" s="132">
        <f t="shared" si="143"/>
        <v>0</v>
      </c>
      <c r="AQ63" s="132">
        <f t="shared" si="143"/>
        <v>0</v>
      </c>
      <c r="AR63" s="132">
        <f t="shared" si="143"/>
        <v>12</v>
      </c>
      <c r="AS63" s="333">
        <f t="shared" si="101"/>
        <v>4.25</v>
      </c>
      <c r="AT63" s="340" t="s">
        <v>101</v>
      </c>
      <c r="AU63" s="164">
        <f t="shared" si="102"/>
        <v>85</v>
      </c>
      <c r="AW63" s="338" t="s">
        <v>164</v>
      </c>
      <c r="AX63" s="131">
        <f>AX44</f>
        <v>6</v>
      </c>
      <c r="AY63" s="132">
        <f t="shared" ref="AY63:BD63" si="144">AY44</f>
        <v>11</v>
      </c>
      <c r="AZ63" s="132">
        <f t="shared" si="144"/>
        <v>1</v>
      </c>
      <c r="BA63" s="132">
        <f t="shared" si="144"/>
        <v>0</v>
      </c>
      <c r="BB63" s="132">
        <f t="shared" si="144"/>
        <v>0</v>
      </c>
      <c r="BC63" s="132">
        <f t="shared" si="144"/>
        <v>0</v>
      </c>
      <c r="BD63" s="132">
        <f t="shared" si="144"/>
        <v>18</v>
      </c>
      <c r="BE63" s="333">
        <f t="shared" si="104"/>
        <v>4.2777777777777777</v>
      </c>
      <c r="BF63" s="340" t="s">
        <v>101</v>
      </c>
      <c r="BG63" s="164">
        <f t="shared" si="105"/>
        <v>85.555555555555557</v>
      </c>
      <c r="BI63" s="338" t="s">
        <v>164</v>
      </c>
      <c r="BJ63" s="131">
        <f>BJ44</f>
        <v>27</v>
      </c>
      <c r="BK63" s="132">
        <f t="shared" ref="BK63:BP63" si="145">BK44</f>
        <v>15</v>
      </c>
      <c r="BL63" s="132">
        <f t="shared" si="145"/>
        <v>0</v>
      </c>
      <c r="BM63" s="132">
        <f t="shared" si="145"/>
        <v>0</v>
      </c>
      <c r="BN63" s="132">
        <f t="shared" si="145"/>
        <v>0</v>
      </c>
      <c r="BO63" s="132">
        <f t="shared" si="145"/>
        <v>0</v>
      </c>
      <c r="BP63" s="132">
        <f t="shared" si="145"/>
        <v>42</v>
      </c>
      <c r="BQ63" s="333">
        <f t="shared" si="107"/>
        <v>4.6428571428571432</v>
      </c>
      <c r="BR63" s="340" t="s">
        <v>101</v>
      </c>
      <c r="BS63" s="164">
        <f t="shared" si="108"/>
        <v>92.857142857142861</v>
      </c>
      <c r="BU63" s="338" t="s">
        <v>164</v>
      </c>
      <c r="BV63" s="131">
        <f>BV44</f>
        <v>3</v>
      </c>
      <c r="BW63" s="132">
        <f t="shared" ref="BW63:CB63" si="146">BW44</f>
        <v>3</v>
      </c>
      <c r="BX63" s="132">
        <f t="shared" si="146"/>
        <v>0</v>
      </c>
      <c r="BY63" s="132">
        <f t="shared" si="146"/>
        <v>0</v>
      </c>
      <c r="BZ63" s="132">
        <f t="shared" si="146"/>
        <v>0</v>
      </c>
      <c r="CA63" s="132">
        <f t="shared" si="146"/>
        <v>0</v>
      </c>
      <c r="CB63" s="132">
        <f t="shared" si="146"/>
        <v>6</v>
      </c>
      <c r="CC63" s="333">
        <f t="shared" si="110"/>
        <v>4.5</v>
      </c>
      <c r="CD63" s="340" t="s">
        <v>101</v>
      </c>
      <c r="CE63" s="164">
        <f t="shared" si="111"/>
        <v>90</v>
      </c>
      <c r="CG63" s="305" t="s">
        <v>164</v>
      </c>
      <c r="CH63" s="262">
        <f t="shared" si="127"/>
        <v>59</v>
      </c>
      <c r="CI63" s="263">
        <f t="shared" si="128"/>
        <v>64</v>
      </c>
      <c r="CJ63" s="263">
        <f t="shared" si="129"/>
        <v>6</v>
      </c>
      <c r="CK63" s="263">
        <f t="shared" si="130"/>
        <v>0</v>
      </c>
      <c r="CL63" s="263">
        <f t="shared" si="131"/>
        <v>0</v>
      </c>
      <c r="CM63" s="263">
        <f t="shared" si="132"/>
        <v>0</v>
      </c>
      <c r="CN63" s="263">
        <f>CN44</f>
        <v>129</v>
      </c>
      <c r="CO63" s="306">
        <f t="shared" si="118"/>
        <v>4.4108527131782944</v>
      </c>
      <c r="CP63" s="307" t="s">
        <v>101</v>
      </c>
      <c r="CQ63" s="308">
        <f t="shared" si="119"/>
        <v>88.217054263565885</v>
      </c>
    </row>
    <row r="64" spans="1:97" ht="42.75" thickBot="1">
      <c r="A64" s="199" t="s">
        <v>165</v>
      </c>
      <c r="B64" s="137">
        <f>B51</f>
        <v>15</v>
      </c>
      <c r="C64" s="137">
        <f t="shared" ref="C64:H64" si="147">C51</f>
        <v>20</v>
      </c>
      <c r="D64" s="137">
        <f t="shared" si="147"/>
        <v>10</v>
      </c>
      <c r="E64" s="137">
        <f t="shared" si="147"/>
        <v>0</v>
      </c>
      <c r="F64" s="137">
        <f t="shared" si="147"/>
        <v>0</v>
      </c>
      <c r="G64" s="137">
        <f t="shared" si="147"/>
        <v>0</v>
      </c>
      <c r="H64" s="137">
        <f t="shared" si="147"/>
        <v>45</v>
      </c>
      <c r="I64" s="209">
        <f t="shared" si="92"/>
        <v>4.1111111111111107</v>
      </c>
      <c r="J64" s="215" t="s">
        <v>101</v>
      </c>
      <c r="K64" s="204">
        <f t="shared" si="93"/>
        <v>82.222222222222214</v>
      </c>
      <c r="M64" s="339" t="s">
        <v>165</v>
      </c>
      <c r="N64" s="137">
        <f>N51</f>
        <v>10</v>
      </c>
      <c r="O64" s="133">
        <f t="shared" ref="O64:T64" si="148">O51</f>
        <v>6</v>
      </c>
      <c r="P64" s="133">
        <f t="shared" si="148"/>
        <v>4</v>
      </c>
      <c r="Q64" s="133">
        <f t="shared" si="148"/>
        <v>0</v>
      </c>
      <c r="R64" s="133">
        <f t="shared" si="148"/>
        <v>0</v>
      </c>
      <c r="S64" s="133">
        <f t="shared" si="148"/>
        <v>0</v>
      </c>
      <c r="T64" s="133">
        <f t="shared" si="148"/>
        <v>20</v>
      </c>
      <c r="U64" s="341">
        <f t="shared" si="95"/>
        <v>4.3</v>
      </c>
      <c r="V64" s="342" t="s">
        <v>101</v>
      </c>
      <c r="W64" s="204">
        <f t="shared" si="96"/>
        <v>86</v>
      </c>
      <c r="Y64" s="339" t="s">
        <v>165</v>
      </c>
      <c r="Z64" s="137">
        <f>Z51</f>
        <v>8</v>
      </c>
      <c r="AA64" s="133">
        <f t="shared" ref="AA64:AF64" si="149">AA51</f>
        <v>10</v>
      </c>
      <c r="AB64" s="133">
        <f t="shared" si="149"/>
        <v>2</v>
      </c>
      <c r="AC64" s="133">
        <f t="shared" si="149"/>
        <v>0</v>
      </c>
      <c r="AD64" s="133">
        <f t="shared" si="149"/>
        <v>0</v>
      </c>
      <c r="AE64" s="133">
        <f t="shared" si="149"/>
        <v>0</v>
      </c>
      <c r="AF64" s="133">
        <f t="shared" si="149"/>
        <v>20</v>
      </c>
      <c r="AG64" s="341">
        <f t="shared" si="98"/>
        <v>4.3</v>
      </c>
      <c r="AH64" s="342" t="s">
        <v>101</v>
      </c>
      <c r="AI64" s="204">
        <f t="shared" si="99"/>
        <v>86</v>
      </c>
      <c r="AK64" s="339" t="s">
        <v>165</v>
      </c>
      <c r="AL64" s="137">
        <f>AL51</f>
        <v>7</v>
      </c>
      <c r="AM64" s="133">
        <f t="shared" ref="AM64:AR64" si="150">AM51</f>
        <v>12</v>
      </c>
      <c r="AN64" s="133">
        <f t="shared" si="150"/>
        <v>1</v>
      </c>
      <c r="AO64" s="133">
        <f t="shared" si="150"/>
        <v>0</v>
      </c>
      <c r="AP64" s="133">
        <f t="shared" si="150"/>
        <v>0</v>
      </c>
      <c r="AQ64" s="133">
        <f t="shared" si="150"/>
        <v>0</v>
      </c>
      <c r="AR64" s="133">
        <f t="shared" si="150"/>
        <v>20</v>
      </c>
      <c r="AS64" s="341">
        <f t="shared" si="101"/>
        <v>4.3</v>
      </c>
      <c r="AT64" s="342" t="s">
        <v>101</v>
      </c>
      <c r="AU64" s="204">
        <f t="shared" si="102"/>
        <v>86</v>
      </c>
      <c r="AW64" s="339" t="s">
        <v>165</v>
      </c>
      <c r="AX64" s="137">
        <f>AX51</f>
        <v>8</v>
      </c>
      <c r="AY64" s="133">
        <f t="shared" ref="AY64:BD64" si="151">AY51</f>
        <v>16</v>
      </c>
      <c r="AZ64" s="133">
        <f t="shared" si="151"/>
        <v>6</v>
      </c>
      <c r="BA64" s="133">
        <f t="shared" si="151"/>
        <v>0</v>
      </c>
      <c r="BB64" s="133">
        <f t="shared" si="151"/>
        <v>0</v>
      </c>
      <c r="BC64" s="133">
        <f t="shared" si="151"/>
        <v>0</v>
      </c>
      <c r="BD64" s="133">
        <f t="shared" si="151"/>
        <v>30</v>
      </c>
      <c r="BE64" s="341">
        <f t="shared" si="104"/>
        <v>4.0666666666666664</v>
      </c>
      <c r="BF64" s="342" t="s">
        <v>101</v>
      </c>
      <c r="BG64" s="204">
        <f t="shared" si="105"/>
        <v>81.333333333333329</v>
      </c>
      <c r="BI64" s="339" t="s">
        <v>165</v>
      </c>
      <c r="BJ64" s="137">
        <f>BJ51</f>
        <v>37</v>
      </c>
      <c r="BK64" s="133">
        <f t="shared" ref="BK64:BP64" si="152">BK51</f>
        <v>33</v>
      </c>
      <c r="BL64" s="133">
        <f t="shared" si="152"/>
        <v>0</v>
      </c>
      <c r="BM64" s="133">
        <f t="shared" si="152"/>
        <v>0</v>
      </c>
      <c r="BN64" s="133">
        <f t="shared" si="152"/>
        <v>0</v>
      </c>
      <c r="BO64" s="133">
        <f t="shared" si="152"/>
        <v>0</v>
      </c>
      <c r="BP64" s="133">
        <f t="shared" si="152"/>
        <v>70</v>
      </c>
      <c r="BQ64" s="341">
        <f t="shared" si="107"/>
        <v>4.5285714285714285</v>
      </c>
      <c r="BR64" s="342" t="s">
        <v>101</v>
      </c>
      <c r="BS64" s="204">
        <f t="shared" si="108"/>
        <v>90.571428571428569</v>
      </c>
      <c r="BU64" s="339" t="s">
        <v>165</v>
      </c>
      <c r="BV64" s="137">
        <f>BV51</f>
        <v>5</v>
      </c>
      <c r="BW64" s="133">
        <f t="shared" ref="BW64:CB64" si="153">BW51</f>
        <v>5</v>
      </c>
      <c r="BX64" s="133">
        <f t="shared" si="153"/>
        <v>0</v>
      </c>
      <c r="BY64" s="133">
        <f t="shared" si="153"/>
        <v>0</v>
      </c>
      <c r="BZ64" s="133">
        <f t="shared" si="153"/>
        <v>0</v>
      </c>
      <c r="CA64" s="133">
        <f t="shared" si="153"/>
        <v>0</v>
      </c>
      <c r="CB64" s="133">
        <f t="shared" si="153"/>
        <v>10</v>
      </c>
      <c r="CC64" s="341">
        <f t="shared" si="110"/>
        <v>4.5</v>
      </c>
      <c r="CD64" s="342" t="s">
        <v>101</v>
      </c>
      <c r="CE64" s="204">
        <f t="shared" si="111"/>
        <v>90</v>
      </c>
      <c r="CG64" s="309" t="s">
        <v>165</v>
      </c>
      <c r="CH64" s="262">
        <f t="shared" si="127"/>
        <v>90</v>
      </c>
      <c r="CI64" s="263">
        <f t="shared" si="128"/>
        <v>102</v>
      </c>
      <c r="CJ64" s="263">
        <f t="shared" si="129"/>
        <v>23</v>
      </c>
      <c r="CK64" s="263">
        <f t="shared" si="130"/>
        <v>0</v>
      </c>
      <c r="CL64" s="263">
        <f t="shared" si="131"/>
        <v>0</v>
      </c>
      <c r="CM64" s="263">
        <f t="shared" si="132"/>
        <v>0</v>
      </c>
      <c r="CN64" s="269">
        <f>CN51</f>
        <v>215</v>
      </c>
      <c r="CO64" s="310">
        <f t="shared" si="118"/>
        <v>4.311627906976744</v>
      </c>
      <c r="CP64" s="311" t="s">
        <v>101</v>
      </c>
      <c r="CQ64" s="312">
        <f t="shared" si="119"/>
        <v>86.232558139534873</v>
      </c>
      <c r="CS64" s="117" t="s">
        <v>212</v>
      </c>
    </row>
    <row r="65" spans="1:95" ht="24" thickBot="1">
      <c r="A65" s="208" t="s">
        <v>167</v>
      </c>
      <c r="B65" s="207">
        <f t="shared" ref="B65:G65" si="154">SUM(B60:B64)</f>
        <v>85</v>
      </c>
      <c r="C65" s="207">
        <f t="shared" si="154"/>
        <v>92</v>
      </c>
      <c r="D65" s="207">
        <f t="shared" si="154"/>
        <v>21</v>
      </c>
      <c r="E65" s="207">
        <f t="shared" si="154"/>
        <v>0</v>
      </c>
      <c r="F65" s="207">
        <f t="shared" si="154"/>
        <v>0</v>
      </c>
      <c r="G65" s="207">
        <f t="shared" si="154"/>
        <v>0</v>
      </c>
      <c r="H65" s="210">
        <f>SUM(B65:G65)</f>
        <v>198</v>
      </c>
      <c r="I65" s="211">
        <f t="shared" si="92"/>
        <v>4.3232323232323235</v>
      </c>
      <c r="J65" s="216" t="s">
        <v>101</v>
      </c>
      <c r="K65" s="140">
        <f t="shared" si="93"/>
        <v>86.464646464646464</v>
      </c>
      <c r="M65" s="208" t="s">
        <v>167</v>
      </c>
      <c r="N65" s="169">
        <f t="shared" ref="N65:S65" si="155">SUM(N60:N64)</f>
        <v>43</v>
      </c>
      <c r="O65" s="170">
        <f t="shared" si="155"/>
        <v>38</v>
      </c>
      <c r="P65" s="170">
        <f t="shared" si="155"/>
        <v>7</v>
      </c>
      <c r="Q65" s="170">
        <f t="shared" si="155"/>
        <v>0</v>
      </c>
      <c r="R65" s="170">
        <f t="shared" si="155"/>
        <v>0</v>
      </c>
      <c r="S65" s="170">
        <f t="shared" si="155"/>
        <v>0</v>
      </c>
      <c r="T65" s="170">
        <f>SUM(N65:S65)</f>
        <v>88</v>
      </c>
      <c r="U65" s="176">
        <f t="shared" si="95"/>
        <v>4.4090909090909092</v>
      </c>
      <c r="V65" s="216" t="s">
        <v>101</v>
      </c>
      <c r="W65" s="140">
        <f t="shared" si="96"/>
        <v>88.181818181818187</v>
      </c>
      <c r="Y65" s="208" t="s">
        <v>167</v>
      </c>
      <c r="Z65" s="169">
        <f t="shared" ref="Z65:AE65" si="156">SUM(Z60:Z64)</f>
        <v>38</v>
      </c>
      <c r="AA65" s="170">
        <f t="shared" si="156"/>
        <v>46</v>
      </c>
      <c r="AB65" s="170">
        <f t="shared" si="156"/>
        <v>4</v>
      </c>
      <c r="AC65" s="170">
        <f t="shared" si="156"/>
        <v>0</v>
      </c>
      <c r="AD65" s="170">
        <f t="shared" si="156"/>
        <v>0</v>
      </c>
      <c r="AE65" s="170">
        <f t="shared" si="156"/>
        <v>0</v>
      </c>
      <c r="AF65" s="170">
        <f>SUM(Z65:AE65)</f>
        <v>88</v>
      </c>
      <c r="AG65" s="176">
        <f t="shared" si="98"/>
        <v>4.3863636363636367</v>
      </c>
      <c r="AH65" s="216" t="s">
        <v>101</v>
      </c>
      <c r="AI65" s="140">
        <f t="shared" si="99"/>
        <v>87.727272727272734</v>
      </c>
      <c r="AK65" s="208" t="s">
        <v>167</v>
      </c>
      <c r="AL65" s="169">
        <f t="shared" ref="AL65:AQ65" si="157">SUM(AL60:AL64)</f>
        <v>46</v>
      </c>
      <c r="AM65" s="170">
        <f t="shared" si="157"/>
        <v>40</v>
      </c>
      <c r="AN65" s="170">
        <f t="shared" si="157"/>
        <v>2</v>
      </c>
      <c r="AO65" s="170">
        <f t="shared" si="157"/>
        <v>0</v>
      </c>
      <c r="AP65" s="170">
        <f t="shared" si="157"/>
        <v>0</v>
      </c>
      <c r="AQ65" s="170">
        <f t="shared" si="157"/>
        <v>0</v>
      </c>
      <c r="AR65" s="170">
        <f>SUM(AL65:AQ65)</f>
        <v>88</v>
      </c>
      <c r="AS65" s="176">
        <f t="shared" si="101"/>
        <v>4.5</v>
      </c>
      <c r="AT65" s="216" t="s">
        <v>101</v>
      </c>
      <c r="AU65" s="140">
        <f t="shared" si="102"/>
        <v>90</v>
      </c>
      <c r="AW65" s="208" t="s">
        <v>167</v>
      </c>
      <c r="AX65" s="169">
        <f t="shared" ref="AX65:BC65" si="158">SUM(AX60:AX64)</f>
        <v>53</v>
      </c>
      <c r="AY65" s="170">
        <f t="shared" si="158"/>
        <v>72</v>
      </c>
      <c r="AZ65" s="170">
        <f t="shared" si="158"/>
        <v>7</v>
      </c>
      <c r="BA65" s="170">
        <f t="shared" si="158"/>
        <v>0</v>
      </c>
      <c r="BB65" s="170">
        <f t="shared" si="158"/>
        <v>0</v>
      </c>
      <c r="BC65" s="170">
        <f t="shared" si="158"/>
        <v>0</v>
      </c>
      <c r="BD65" s="170">
        <f>SUM(AX65:BC65)</f>
        <v>132</v>
      </c>
      <c r="BE65" s="176">
        <f t="shared" si="104"/>
        <v>4.3484848484848486</v>
      </c>
      <c r="BF65" s="216" t="s">
        <v>101</v>
      </c>
      <c r="BG65" s="140">
        <f t="shared" si="105"/>
        <v>86.969696969696969</v>
      </c>
      <c r="BI65" s="208" t="s">
        <v>167</v>
      </c>
      <c r="BJ65" s="169">
        <f t="shared" ref="BJ65:BO65" si="159">SUM(BJ60:BJ64)</f>
        <v>207</v>
      </c>
      <c r="BK65" s="170">
        <f t="shared" si="159"/>
        <v>101</v>
      </c>
      <c r="BL65" s="170">
        <f t="shared" si="159"/>
        <v>0</v>
      </c>
      <c r="BM65" s="170">
        <f t="shared" si="159"/>
        <v>0</v>
      </c>
      <c r="BN65" s="170">
        <f t="shared" si="159"/>
        <v>0</v>
      </c>
      <c r="BO65" s="170">
        <f t="shared" si="159"/>
        <v>0</v>
      </c>
      <c r="BP65" s="170">
        <f>SUM(BJ65:BO65)</f>
        <v>308</v>
      </c>
      <c r="BQ65" s="176">
        <f t="shared" si="107"/>
        <v>4.6720779220779223</v>
      </c>
      <c r="BR65" s="216" t="s">
        <v>101</v>
      </c>
      <c r="BS65" s="140">
        <f t="shared" si="108"/>
        <v>93.441558441558442</v>
      </c>
      <c r="BU65" s="208" t="s">
        <v>167</v>
      </c>
      <c r="BV65" s="169">
        <f t="shared" ref="BV65:CA65" si="160">SUM(BV60:BV64)</f>
        <v>22</v>
      </c>
      <c r="BW65" s="170">
        <f t="shared" si="160"/>
        <v>22</v>
      </c>
      <c r="BX65" s="170">
        <f t="shared" si="160"/>
        <v>0</v>
      </c>
      <c r="BY65" s="170">
        <f t="shared" si="160"/>
        <v>0</v>
      </c>
      <c r="BZ65" s="170">
        <f t="shared" si="160"/>
        <v>0</v>
      </c>
      <c r="CA65" s="170">
        <f t="shared" si="160"/>
        <v>0</v>
      </c>
      <c r="CB65" s="170">
        <f>SUM(BV65:CA65)</f>
        <v>44</v>
      </c>
      <c r="CC65" s="176">
        <f t="shared" si="110"/>
        <v>4.5</v>
      </c>
      <c r="CD65" s="216" t="s">
        <v>101</v>
      </c>
      <c r="CE65" s="140">
        <f t="shared" si="111"/>
        <v>90</v>
      </c>
      <c r="CG65" s="208" t="s">
        <v>167</v>
      </c>
      <c r="CH65" s="169">
        <f t="shared" ref="CH65:CM65" si="161">SUM(CH60:CH64)</f>
        <v>494</v>
      </c>
      <c r="CI65" s="170">
        <f t="shared" si="161"/>
        <v>411</v>
      </c>
      <c r="CJ65" s="170">
        <f t="shared" si="161"/>
        <v>41</v>
      </c>
      <c r="CK65" s="170">
        <f t="shared" si="161"/>
        <v>0</v>
      </c>
      <c r="CL65" s="170">
        <f t="shared" si="161"/>
        <v>0</v>
      </c>
      <c r="CM65" s="170">
        <f t="shared" si="161"/>
        <v>0</v>
      </c>
      <c r="CN65" s="170">
        <f>SUM(CH65:CM65)</f>
        <v>946</v>
      </c>
      <c r="CO65" s="176">
        <f t="shared" si="118"/>
        <v>4.4788583509513744</v>
      </c>
      <c r="CP65" s="216" t="s">
        <v>205</v>
      </c>
      <c r="CQ65" s="313">
        <f t="shared" si="119"/>
        <v>89.577167019027485</v>
      </c>
    </row>
  </sheetData>
  <mergeCells count="136">
    <mergeCell ref="BI1:BS1"/>
    <mergeCell ref="BI2:BS2"/>
    <mergeCell ref="BI12:BI13"/>
    <mergeCell ref="BJ12:BN12"/>
    <mergeCell ref="BO12:BO13"/>
    <mergeCell ref="BP12:BP13"/>
    <mergeCell ref="BU1:CE1"/>
    <mergeCell ref="BU2:CE2"/>
    <mergeCell ref="CC12:CE12"/>
    <mergeCell ref="CC31:CE31"/>
    <mergeCell ref="CC58:CE58"/>
    <mergeCell ref="BU31:BU32"/>
    <mergeCell ref="BV31:BZ31"/>
    <mergeCell ref="CA31:CA32"/>
    <mergeCell ref="CB31:CB32"/>
    <mergeCell ref="BU58:BU59"/>
    <mergeCell ref="BV58:BZ58"/>
    <mergeCell ref="CA58:CA59"/>
    <mergeCell ref="CB58:CB59"/>
    <mergeCell ref="BI31:BI32"/>
    <mergeCell ref="BJ31:BN31"/>
    <mergeCell ref="BO31:BO32"/>
    <mergeCell ref="BP31:BP32"/>
    <mergeCell ref="BQ31:BS31"/>
    <mergeCell ref="BI58:BI59"/>
    <mergeCell ref="BJ58:BN58"/>
    <mergeCell ref="BO58:BO59"/>
    <mergeCell ref="BP58:BP59"/>
    <mergeCell ref="BQ58:BS58"/>
    <mergeCell ref="AW58:AW59"/>
    <mergeCell ref="AX58:BB58"/>
    <mergeCell ref="BC58:BC59"/>
    <mergeCell ref="BD58:BD59"/>
    <mergeCell ref="BE58:BG58"/>
    <mergeCell ref="AF31:AF32"/>
    <mergeCell ref="AG31:AI31"/>
    <mergeCell ref="Y58:Y59"/>
    <mergeCell ref="Z58:AD58"/>
    <mergeCell ref="AE58:AE59"/>
    <mergeCell ref="AF58:AF59"/>
    <mergeCell ref="AG58:AI58"/>
    <mergeCell ref="AK58:AK59"/>
    <mergeCell ref="AL58:AP58"/>
    <mergeCell ref="AQ58:AQ59"/>
    <mergeCell ref="AR58:AR59"/>
    <mergeCell ref="AS58:AU58"/>
    <mergeCell ref="AW31:AW32"/>
    <mergeCell ref="AX31:BB31"/>
    <mergeCell ref="BC31:BC32"/>
    <mergeCell ref="BD31:BD32"/>
    <mergeCell ref="BE31:BG31"/>
    <mergeCell ref="AK1:AU1"/>
    <mergeCell ref="AK2:AU2"/>
    <mergeCell ref="AK12:AK13"/>
    <mergeCell ref="AL12:AP12"/>
    <mergeCell ref="AQ12:AQ13"/>
    <mergeCell ref="AR12:AR13"/>
    <mergeCell ref="AS12:AU12"/>
    <mergeCell ref="AK31:AK32"/>
    <mergeCell ref="AL31:AP31"/>
    <mergeCell ref="AQ31:AQ32"/>
    <mergeCell ref="AR31:AR32"/>
    <mergeCell ref="AS31:AU31"/>
    <mergeCell ref="CG1:CQ1"/>
    <mergeCell ref="A2:K2"/>
    <mergeCell ref="A1:K1"/>
    <mergeCell ref="M1:W1"/>
    <mergeCell ref="M2:W2"/>
    <mergeCell ref="M12:M13"/>
    <mergeCell ref="N12:R12"/>
    <mergeCell ref="S12:S13"/>
    <mergeCell ref="T12:T13"/>
    <mergeCell ref="U12:W12"/>
    <mergeCell ref="Y1:AI1"/>
    <mergeCell ref="Y2:AI2"/>
    <mergeCell ref="Y12:Y13"/>
    <mergeCell ref="Z12:AD12"/>
    <mergeCell ref="AE12:AE13"/>
    <mergeCell ref="AF12:AF13"/>
    <mergeCell ref="AG12:AI12"/>
    <mergeCell ref="AW1:BG1"/>
    <mergeCell ref="AW2:BG2"/>
    <mergeCell ref="AW12:AW13"/>
    <mergeCell ref="AX12:BB12"/>
    <mergeCell ref="BC12:BC13"/>
    <mergeCell ref="BD12:BD13"/>
    <mergeCell ref="BE12:BG12"/>
    <mergeCell ref="CG12:CG13"/>
    <mergeCell ref="A12:A13"/>
    <mergeCell ref="B12:F12"/>
    <mergeCell ref="G12:G13"/>
    <mergeCell ref="H12:H13"/>
    <mergeCell ref="I12:K12"/>
    <mergeCell ref="CG2:CQ2"/>
    <mergeCell ref="CO12:CQ12"/>
    <mergeCell ref="CH12:CL12"/>
    <mergeCell ref="CM12:CM13"/>
    <mergeCell ref="CN12:CN13"/>
    <mergeCell ref="BU12:BU13"/>
    <mergeCell ref="BV12:BZ12"/>
    <mergeCell ref="CA12:CA13"/>
    <mergeCell ref="CB12:CB13"/>
    <mergeCell ref="BQ12:BS12"/>
    <mergeCell ref="A58:A59"/>
    <mergeCell ref="B58:F58"/>
    <mergeCell ref="G58:G59"/>
    <mergeCell ref="H58:H59"/>
    <mergeCell ref="I58:K58"/>
    <mergeCell ref="CG31:CG32"/>
    <mergeCell ref="M31:M32"/>
    <mergeCell ref="N31:R31"/>
    <mergeCell ref="S31:S32"/>
    <mergeCell ref="T31:T32"/>
    <mergeCell ref="A31:A32"/>
    <mergeCell ref="B31:F31"/>
    <mergeCell ref="G31:G32"/>
    <mergeCell ref="H31:H32"/>
    <mergeCell ref="I31:K31"/>
    <mergeCell ref="U31:W31"/>
    <mergeCell ref="M58:M59"/>
    <mergeCell ref="N58:R58"/>
    <mergeCell ref="S58:S59"/>
    <mergeCell ref="T58:T59"/>
    <mergeCell ref="U58:W58"/>
    <mergeCell ref="Y31:Y32"/>
    <mergeCell ref="Z31:AD31"/>
    <mergeCell ref="AE31:AE32"/>
    <mergeCell ref="CO58:CQ58"/>
    <mergeCell ref="CG58:CG59"/>
    <mergeCell ref="CH58:CL58"/>
    <mergeCell ref="CM58:CM59"/>
    <mergeCell ref="CN58:CN59"/>
    <mergeCell ref="CH31:CL31"/>
    <mergeCell ref="CM31:CM32"/>
    <mergeCell ref="CN31:CN32"/>
    <mergeCell ref="CO31:CQ31"/>
  </mergeCells>
  <phoneticPr fontId="3" type="noConversion"/>
  <printOptions horizontalCentered="1"/>
  <pageMargins left="0.15748031496062992" right="0.15748031496062992" top="0.51181102362204722" bottom="0.27559055118110237" header="0.27559055118110237" footer="0.19685039370078741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M38"/>
  <sheetViews>
    <sheetView topLeftCell="D1" workbookViewId="0">
      <selection activeCell="C11" sqref="C11"/>
    </sheetView>
  </sheetViews>
  <sheetFormatPr defaultRowHeight="12.75"/>
  <cols>
    <col min="1" max="1" width="56" customWidth="1"/>
    <col min="7" max="7" width="3.5703125" customWidth="1"/>
    <col min="8" max="8" width="56" customWidth="1"/>
  </cols>
  <sheetData>
    <row r="1" spans="1:13" ht="21.75">
      <c r="A1" s="379" t="s">
        <v>203</v>
      </c>
      <c r="B1" s="379"/>
      <c r="C1" s="379"/>
      <c r="D1" s="379"/>
      <c r="E1" s="379"/>
      <c r="F1" s="379"/>
      <c r="G1" s="50"/>
      <c r="H1" s="379" t="s">
        <v>203</v>
      </c>
      <c r="I1" s="379"/>
      <c r="J1" s="379"/>
      <c r="K1" s="379"/>
      <c r="L1" s="379"/>
      <c r="M1" s="379"/>
    </row>
    <row r="2" spans="1:13" s="2" customFormat="1" ht="21.75">
      <c r="A2" s="379" t="s">
        <v>0</v>
      </c>
      <c r="B2" s="379"/>
      <c r="C2" s="379"/>
      <c r="D2" s="379"/>
      <c r="E2" s="379"/>
      <c r="F2" s="379"/>
      <c r="G2" s="50"/>
      <c r="H2" s="379" t="s">
        <v>0</v>
      </c>
      <c r="I2" s="379"/>
      <c r="J2" s="379"/>
      <c r="K2" s="379"/>
      <c r="L2" s="379"/>
      <c r="M2" s="379"/>
    </row>
    <row r="3" spans="1:13" s="2" customFormat="1" ht="21.75">
      <c r="A3" s="44"/>
      <c r="B3" s="43"/>
      <c r="C3" s="43"/>
      <c r="D3" s="43"/>
      <c r="E3" s="43"/>
      <c r="F3" s="43"/>
      <c r="G3" s="50"/>
      <c r="H3" s="44"/>
      <c r="I3" s="43"/>
      <c r="J3" s="43"/>
      <c r="K3" s="43"/>
      <c r="L3" s="43"/>
      <c r="M3" s="43"/>
    </row>
    <row r="4" spans="1:13" s="2" customFormat="1" ht="23.25">
      <c r="A4" s="51" t="s">
        <v>188</v>
      </c>
      <c r="C4" s="3"/>
      <c r="D4" s="3"/>
      <c r="E4" s="3"/>
      <c r="F4" s="332" t="s">
        <v>219</v>
      </c>
      <c r="G4" s="3"/>
      <c r="H4" s="51" t="s">
        <v>188</v>
      </c>
      <c r="J4" s="3"/>
      <c r="K4" s="3"/>
      <c r="L4" s="3"/>
      <c r="M4" s="332" t="s">
        <v>224</v>
      </c>
    </row>
    <row r="5" spans="1:13" ht="23.25">
      <c r="A5" s="1" t="s">
        <v>65</v>
      </c>
      <c r="H5" s="1" t="s">
        <v>65</v>
      </c>
    </row>
    <row r="6" spans="1:13" ht="25.5" customHeight="1">
      <c r="A6" s="343" t="s">
        <v>206</v>
      </c>
      <c r="B6" s="3"/>
      <c r="C6" s="85"/>
      <c r="H6" s="343" t="s">
        <v>225</v>
      </c>
      <c r="I6" s="3"/>
      <c r="J6" s="85"/>
    </row>
    <row r="7" spans="1:13" ht="25.5" customHeight="1">
      <c r="A7" s="343" t="s">
        <v>207</v>
      </c>
      <c r="B7" s="3"/>
      <c r="C7" s="85"/>
      <c r="H7" s="343" t="s">
        <v>226</v>
      </c>
      <c r="I7" s="3"/>
      <c r="J7" s="85"/>
    </row>
    <row r="8" spans="1:13" ht="25.5" customHeight="1">
      <c r="A8" s="343" t="s">
        <v>208</v>
      </c>
      <c r="B8" s="3"/>
      <c r="C8" s="85"/>
      <c r="H8" s="343" t="s">
        <v>227</v>
      </c>
      <c r="I8" s="3"/>
      <c r="J8" s="85"/>
    </row>
    <row r="9" spans="1:13" ht="25.5" customHeight="1">
      <c r="A9" s="343" t="s">
        <v>209</v>
      </c>
      <c r="B9" s="85"/>
      <c r="C9" s="85"/>
      <c r="H9" s="343" t="s">
        <v>228</v>
      </c>
      <c r="I9" s="85"/>
      <c r="J9" s="85"/>
    </row>
    <row r="10" spans="1:13" ht="25.5" customHeight="1">
      <c r="A10" s="343" t="s">
        <v>210</v>
      </c>
      <c r="B10" s="85"/>
      <c r="C10" s="85"/>
      <c r="H10" s="3"/>
      <c r="I10" s="85"/>
      <c r="J10" s="85"/>
    </row>
    <row r="11" spans="1:13" ht="25.5" customHeight="1">
      <c r="A11" s="343" t="s">
        <v>213</v>
      </c>
      <c r="B11" s="85"/>
      <c r="C11" s="85"/>
      <c r="H11" s="3"/>
      <c r="I11" s="85"/>
      <c r="J11" s="85"/>
    </row>
    <row r="12" spans="1:13" ht="25.5" customHeight="1">
      <c r="A12" s="343" t="s">
        <v>214</v>
      </c>
      <c r="B12" s="85"/>
      <c r="C12" s="85"/>
      <c r="H12" s="3"/>
      <c r="I12" s="85"/>
      <c r="J12" s="85"/>
    </row>
    <row r="13" spans="1:13" ht="25.5" customHeight="1">
      <c r="A13" s="343" t="s">
        <v>215</v>
      </c>
      <c r="B13" s="85"/>
      <c r="C13" s="85"/>
      <c r="H13" s="3"/>
      <c r="I13" s="85"/>
      <c r="J13" s="85"/>
    </row>
    <row r="14" spans="1:13" ht="23.25">
      <c r="A14" s="41" t="s">
        <v>66</v>
      </c>
      <c r="H14" s="41" t="s">
        <v>66</v>
      </c>
    </row>
    <row r="16" spans="1:13">
      <c r="A16" s="34" t="s">
        <v>67</v>
      </c>
      <c r="B16" s="418" t="s">
        <v>88</v>
      </c>
      <c r="C16" s="418"/>
      <c r="D16" s="418"/>
      <c r="E16" s="418"/>
      <c r="F16" s="418"/>
      <c r="H16" s="34" t="s">
        <v>67</v>
      </c>
      <c r="I16" s="418" t="s">
        <v>88</v>
      </c>
      <c r="J16" s="418"/>
      <c r="K16" s="418"/>
      <c r="L16" s="418"/>
      <c r="M16" s="418"/>
    </row>
    <row r="17" spans="1:13" ht="15.75" customHeight="1">
      <c r="A17" s="33"/>
      <c r="B17" s="35" t="s">
        <v>68</v>
      </c>
      <c r="C17" s="35" t="s">
        <v>69</v>
      </c>
      <c r="D17" s="35" t="s">
        <v>70</v>
      </c>
      <c r="E17" s="35" t="s">
        <v>71</v>
      </c>
      <c r="F17" s="35" t="s">
        <v>72</v>
      </c>
      <c r="H17" s="33"/>
      <c r="I17" s="35" t="s">
        <v>68</v>
      </c>
      <c r="J17" s="35" t="s">
        <v>69</v>
      </c>
      <c r="K17" s="35" t="s">
        <v>70</v>
      </c>
      <c r="L17" s="35" t="s">
        <v>71</v>
      </c>
      <c r="M17" s="35" t="s">
        <v>72</v>
      </c>
    </row>
    <row r="18" spans="1:13" ht="22.5" customHeight="1">
      <c r="A18" s="39" t="s">
        <v>73</v>
      </c>
      <c r="B18" s="36"/>
      <c r="C18" s="36"/>
      <c r="D18" s="36"/>
      <c r="E18" s="36"/>
      <c r="F18" s="36"/>
      <c r="H18" s="39" t="s">
        <v>73</v>
      </c>
      <c r="I18" s="36"/>
      <c r="J18" s="36"/>
      <c r="K18" s="36"/>
      <c r="L18" s="36"/>
      <c r="M18" s="36"/>
    </row>
    <row r="19" spans="1:13" ht="22.5" customHeight="1">
      <c r="A19" s="219" t="s">
        <v>170</v>
      </c>
      <c r="B19" s="37"/>
      <c r="C19" s="37"/>
      <c r="D19" s="37"/>
      <c r="E19" s="37"/>
      <c r="F19" s="37"/>
      <c r="H19" s="219" t="s">
        <v>170</v>
      </c>
      <c r="I19" s="37"/>
      <c r="J19" s="37"/>
      <c r="K19" s="37"/>
      <c r="L19" s="37"/>
      <c r="M19" s="37"/>
    </row>
    <row r="20" spans="1:13" ht="22.5" customHeight="1">
      <c r="A20" s="219" t="s">
        <v>171</v>
      </c>
      <c r="B20" s="38"/>
      <c r="C20" s="38"/>
      <c r="D20" s="38"/>
      <c r="E20" s="38"/>
      <c r="F20" s="38"/>
      <c r="H20" s="219" t="s">
        <v>171</v>
      </c>
      <c r="I20" s="38"/>
      <c r="J20" s="38"/>
      <c r="K20" s="38"/>
      <c r="L20" s="38"/>
      <c r="M20" s="38"/>
    </row>
    <row r="21" spans="1:13" ht="22.5" customHeight="1">
      <c r="A21" s="39" t="s">
        <v>76</v>
      </c>
      <c r="B21" s="40"/>
      <c r="C21" s="40"/>
      <c r="D21" s="40"/>
      <c r="E21" s="40"/>
      <c r="F21" s="40"/>
      <c r="H21" s="39" t="s">
        <v>76</v>
      </c>
      <c r="I21" s="40"/>
      <c r="J21" s="40"/>
      <c r="K21" s="40"/>
      <c r="L21" s="40"/>
      <c r="M21" s="40"/>
    </row>
    <row r="22" spans="1:13" ht="22.5" customHeight="1">
      <c r="A22" s="219" t="s">
        <v>172</v>
      </c>
      <c r="B22" s="37"/>
      <c r="C22" s="37"/>
      <c r="D22" s="37"/>
      <c r="E22" s="37"/>
      <c r="F22" s="37"/>
      <c r="H22" s="219" t="s">
        <v>172</v>
      </c>
      <c r="I22" s="37"/>
      <c r="J22" s="37"/>
      <c r="K22" s="37"/>
      <c r="L22" s="37"/>
      <c r="M22" s="37"/>
    </row>
    <row r="23" spans="1:13" ht="22.5" customHeight="1">
      <c r="A23" s="219" t="s">
        <v>173</v>
      </c>
      <c r="B23" s="38"/>
      <c r="C23" s="38"/>
      <c r="D23" s="38"/>
      <c r="E23" s="38"/>
      <c r="F23" s="38"/>
      <c r="H23" s="219" t="s">
        <v>173</v>
      </c>
      <c r="I23" s="38"/>
      <c r="J23" s="38"/>
      <c r="K23" s="38"/>
      <c r="L23" s="38"/>
      <c r="M23" s="38"/>
    </row>
    <row r="24" spans="1:13" ht="22.5" customHeight="1">
      <c r="A24" s="39" t="s">
        <v>77</v>
      </c>
      <c r="B24" s="40"/>
      <c r="C24" s="40"/>
      <c r="D24" s="40"/>
      <c r="E24" s="40"/>
      <c r="F24" s="40"/>
      <c r="H24" s="39" t="s">
        <v>77</v>
      </c>
      <c r="I24" s="40"/>
      <c r="J24" s="40"/>
      <c r="K24" s="40"/>
      <c r="L24" s="40"/>
      <c r="M24" s="40"/>
    </row>
    <row r="25" spans="1:13" ht="22.5" customHeight="1">
      <c r="A25" s="219" t="s">
        <v>174</v>
      </c>
      <c r="B25" s="37"/>
      <c r="C25" s="37"/>
      <c r="D25" s="37"/>
      <c r="E25" s="37"/>
      <c r="F25" s="37"/>
      <c r="H25" s="219" t="s">
        <v>174</v>
      </c>
      <c r="I25" s="37"/>
      <c r="J25" s="37"/>
      <c r="K25" s="37"/>
      <c r="L25" s="37"/>
      <c r="M25" s="37"/>
    </row>
    <row r="26" spans="1:13" ht="22.5" customHeight="1">
      <c r="A26" s="219" t="s">
        <v>175</v>
      </c>
      <c r="B26" s="38"/>
      <c r="C26" s="38"/>
      <c r="D26" s="38"/>
      <c r="E26" s="38"/>
      <c r="F26" s="38"/>
      <c r="H26" s="219" t="s">
        <v>175</v>
      </c>
      <c r="I26" s="38"/>
      <c r="J26" s="38"/>
      <c r="K26" s="38"/>
      <c r="L26" s="38"/>
      <c r="M26" s="38"/>
    </row>
    <row r="27" spans="1:13" ht="22.5" customHeight="1">
      <c r="A27" s="39" t="s">
        <v>78</v>
      </c>
      <c r="B27" s="40"/>
      <c r="C27" s="40"/>
      <c r="D27" s="40"/>
      <c r="E27" s="40"/>
      <c r="F27" s="40"/>
      <c r="H27" s="39" t="s">
        <v>78</v>
      </c>
      <c r="I27" s="40"/>
      <c r="J27" s="40"/>
      <c r="K27" s="40"/>
      <c r="L27" s="40"/>
      <c r="M27" s="40"/>
    </row>
    <row r="28" spans="1:13" ht="22.5" customHeight="1">
      <c r="A28" s="219" t="s">
        <v>176</v>
      </c>
      <c r="B28" s="37"/>
      <c r="C28" s="37"/>
      <c r="D28" s="37"/>
      <c r="E28" s="37"/>
      <c r="F28" s="37"/>
      <c r="H28" s="219" t="s">
        <v>176</v>
      </c>
      <c r="I28" s="37"/>
      <c r="J28" s="37"/>
      <c r="K28" s="37"/>
      <c r="L28" s="37"/>
      <c r="M28" s="37"/>
    </row>
    <row r="29" spans="1:13" ht="22.5" customHeight="1">
      <c r="A29" s="37" t="s">
        <v>75</v>
      </c>
      <c r="B29" s="38"/>
      <c r="C29" s="38"/>
      <c r="D29" s="38"/>
      <c r="E29" s="38"/>
      <c r="F29" s="38"/>
      <c r="H29" s="37" t="s">
        <v>75</v>
      </c>
      <c r="I29" s="38"/>
      <c r="J29" s="38"/>
      <c r="K29" s="38"/>
      <c r="L29" s="38"/>
      <c r="M29" s="38"/>
    </row>
    <row r="30" spans="1:13" ht="18" customHeight="1">
      <c r="A30" s="39" t="s">
        <v>79</v>
      </c>
      <c r="B30" s="37"/>
      <c r="C30" s="37"/>
      <c r="D30" s="37"/>
      <c r="E30" s="37"/>
      <c r="F30" s="37"/>
      <c r="H30" s="39" t="s">
        <v>79</v>
      </c>
      <c r="I30" s="37"/>
      <c r="J30" s="37"/>
      <c r="K30" s="37"/>
      <c r="L30" s="37"/>
      <c r="M30" s="37"/>
    </row>
    <row r="31" spans="1:13" ht="24" customHeight="1">
      <c r="A31" s="219" t="s">
        <v>177</v>
      </c>
      <c r="B31" s="37"/>
      <c r="C31" s="37"/>
      <c r="D31" s="37"/>
      <c r="E31" s="37"/>
      <c r="F31" s="37"/>
      <c r="H31" s="219" t="s">
        <v>177</v>
      </c>
      <c r="I31" s="37"/>
      <c r="J31" s="37"/>
      <c r="K31" s="37"/>
      <c r="L31" s="37"/>
      <c r="M31" s="37"/>
    </row>
    <row r="32" spans="1:13" ht="22.5" customHeight="1">
      <c r="A32" s="37" t="s">
        <v>75</v>
      </c>
      <c r="B32" s="38"/>
      <c r="C32" s="38"/>
      <c r="D32" s="38"/>
      <c r="E32" s="38"/>
      <c r="F32" s="38"/>
      <c r="H32" s="37" t="s">
        <v>75</v>
      </c>
      <c r="I32" s="38"/>
      <c r="J32" s="38"/>
      <c r="K32" s="38"/>
      <c r="L32" s="38"/>
      <c r="M32" s="38"/>
    </row>
    <row r="33" spans="1:13" ht="18" customHeight="1">
      <c r="A33" s="39" t="s">
        <v>89</v>
      </c>
      <c r="B33" s="37"/>
      <c r="C33" s="37"/>
      <c r="D33" s="37"/>
      <c r="E33" s="37"/>
      <c r="F33" s="37"/>
      <c r="H33" s="39" t="s">
        <v>89</v>
      </c>
      <c r="I33" s="37"/>
      <c r="J33" s="37"/>
      <c r="K33" s="37"/>
      <c r="L33" s="37"/>
      <c r="M33" s="37"/>
    </row>
    <row r="34" spans="1:13" ht="24" customHeight="1">
      <c r="A34" s="37" t="s">
        <v>74</v>
      </c>
      <c r="B34" s="37"/>
      <c r="C34" s="37"/>
      <c r="D34" s="37"/>
      <c r="E34" s="37"/>
      <c r="F34" s="37"/>
      <c r="H34" s="37" t="s">
        <v>74</v>
      </c>
      <c r="I34" s="37"/>
      <c r="J34" s="37"/>
      <c r="K34" s="37"/>
      <c r="L34" s="37"/>
      <c r="M34" s="37"/>
    </row>
    <row r="35" spans="1:13" ht="22.5" customHeight="1">
      <c r="A35" s="38" t="s">
        <v>75</v>
      </c>
      <c r="B35" s="38"/>
      <c r="C35" s="38"/>
      <c r="D35" s="38"/>
      <c r="E35" s="38"/>
      <c r="F35" s="38"/>
      <c r="H35" s="38" t="s">
        <v>75</v>
      </c>
      <c r="I35" s="38"/>
      <c r="J35" s="38"/>
      <c r="K35" s="38"/>
      <c r="L35" s="38"/>
      <c r="M35" s="38"/>
    </row>
    <row r="36" spans="1:13" ht="18" customHeight="1"/>
    <row r="37" spans="1:13" ht="20.25" customHeight="1">
      <c r="A37" s="218" t="s">
        <v>168</v>
      </c>
      <c r="H37" s="218" t="s">
        <v>168</v>
      </c>
    </row>
    <row r="38" spans="1:13" ht="15">
      <c r="A38" s="218" t="s">
        <v>169</v>
      </c>
      <c r="H38" s="218" t="s">
        <v>169</v>
      </c>
    </row>
  </sheetData>
  <mergeCells count="6">
    <mergeCell ref="B16:F16"/>
    <mergeCell ref="A1:F1"/>
    <mergeCell ref="A2:F2"/>
    <mergeCell ref="H1:M1"/>
    <mergeCell ref="H2:M2"/>
    <mergeCell ref="I16:M16"/>
  </mergeCells>
  <phoneticPr fontId="3" type="noConversion"/>
  <printOptions horizontalCentered="1"/>
  <pageMargins left="0.15748031496062992" right="0.15748031496062992" top="0.31496062992125984" bottom="0.19685039370078741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E46"/>
  <sheetViews>
    <sheetView topLeftCell="AC28" workbookViewId="0">
      <selection activeCell="AC9" sqref="AC9"/>
    </sheetView>
  </sheetViews>
  <sheetFormatPr defaultRowHeight="17.100000000000001" customHeight="1"/>
  <cols>
    <col min="1" max="1" width="50.7109375" style="4" customWidth="1"/>
    <col min="2" max="2" width="17.7109375" style="4" customWidth="1"/>
    <col min="3" max="3" width="17.7109375" style="31" customWidth="1"/>
    <col min="4" max="4" width="2.140625" style="4" customWidth="1"/>
    <col min="5" max="5" width="50.7109375" style="4" customWidth="1"/>
    <col min="6" max="6" width="16.85546875" style="4" customWidth="1"/>
    <col min="7" max="7" width="16.85546875" style="31" customWidth="1"/>
    <col min="8" max="8" width="2.140625" style="4" customWidth="1"/>
    <col min="9" max="9" width="50.7109375" style="4" customWidth="1"/>
    <col min="10" max="10" width="16.85546875" style="4" customWidth="1"/>
    <col min="11" max="11" width="16.85546875" style="31" customWidth="1"/>
    <col min="12" max="12" width="2.85546875" style="4" customWidth="1"/>
    <col min="13" max="13" width="50.7109375" style="4" customWidth="1"/>
    <col min="14" max="14" width="16.85546875" style="4" customWidth="1"/>
    <col min="15" max="15" width="16.85546875" style="31" customWidth="1"/>
    <col min="16" max="16" width="2.85546875" style="4" customWidth="1"/>
    <col min="17" max="17" width="50.7109375" style="4" customWidth="1"/>
    <col min="18" max="18" width="16.85546875" style="4" customWidth="1"/>
    <col min="19" max="19" width="16.85546875" style="31" customWidth="1"/>
    <col min="20" max="20" width="2.85546875" style="4" customWidth="1"/>
    <col min="21" max="21" width="50.7109375" style="249" customWidth="1"/>
    <col min="22" max="22" width="16.85546875" style="249" customWidth="1"/>
    <col min="23" max="23" width="16.85546875" style="231" customWidth="1"/>
    <col min="24" max="24" width="2.85546875" style="4" customWidth="1"/>
    <col min="25" max="25" width="50.7109375" style="4" customWidth="1"/>
    <col min="26" max="26" width="16.85546875" style="4" customWidth="1"/>
    <col min="27" max="27" width="16.85546875" style="31" customWidth="1"/>
    <col min="28" max="28" width="2.85546875" style="4" customWidth="1"/>
    <col min="29" max="29" width="50.7109375" style="249" customWidth="1"/>
    <col min="30" max="31" width="17" style="249" customWidth="1"/>
    <col min="32" max="16384" width="9.140625" style="4"/>
  </cols>
  <sheetData>
    <row r="1" spans="1:31" s="85" customFormat="1" ht="21" customHeight="1">
      <c r="A1" s="84" t="s">
        <v>189</v>
      </c>
      <c r="D1" s="86"/>
      <c r="E1" s="84" t="s">
        <v>189</v>
      </c>
      <c r="H1" s="86"/>
      <c r="I1" s="84" t="s">
        <v>189</v>
      </c>
      <c r="L1" s="86"/>
      <c r="M1" s="84" t="s">
        <v>189</v>
      </c>
      <c r="P1" s="86"/>
      <c r="Q1" s="84" t="s">
        <v>189</v>
      </c>
      <c r="T1" s="86"/>
      <c r="U1" s="362" t="s">
        <v>189</v>
      </c>
      <c r="V1" s="227"/>
      <c r="W1" s="227"/>
      <c r="X1" s="86"/>
      <c r="Y1" s="84" t="s">
        <v>189</v>
      </c>
      <c r="AB1" s="86"/>
      <c r="AC1" s="225" t="s">
        <v>189</v>
      </c>
      <c r="AD1" s="226"/>
      <c r="AE1" s="227"/>
    </row>
    <row r="2" spans="1:31" s="2" customFormat="1" ht="21" customHeight="1">
      <c r="A2" s="225" t="s">
        <v>198</v>
      </c>
      <c r="B2" s="3"/>
      <c r="C2" s="3"/>
      <c r="E2" s="328" t="s">
        <v>220</v>
      </c>
      <c r="F2" s="3"/>
      <c r="G2" s="3"/>
      <c r="I2" s="84" t="s">
        <v>231</v>
      </c>
      <c r="J2" s="3"/>
      <c r="K2" s="3"/>
      <c r="M2" s="84" t="s">
        <v>235</v>
      </c>
      <c r="N2" s="3"/>
      <c r="O2" s="3"/>
      <c r="Q2" s="84" t="s">
        <v>237</v>
      </c>
      <c r="R2" s="3"/>
      <c r="S2" s="3"/>
      <c r="U2" s="362" t="s">
        <v>241</v>
      </c>
      <c r="V2" s="229"/>
      <c r="W2" s="229"/>
      <c r="Y2" s="84" t="s">
        <v>242</v>
      </c>
      <c r="Z2" s="3"/>
      <c r="AA2" s="3"/>
      <c r="AC2" s="225" t="s">
        <v>230</v>
      </c>
      <c r="AD2" s="228"/>
      <c r="AE2" s="229"/>
    </row>
    <row r="3" spans="1:31" ht="18" customHeight="1">
      <c r="A3" s="330" t="s">
        <v>216</v>
      </c>
      <c r="E3" s="329" t="s">
        <v>229</v>
      </c>
      <c r="I3" s="84" t="s">
        <v>233</v>
      </c>
      <c r="M3" s="84" t="s">
        <v>236</v>
      </c>
      <c r="Q3" s="84" t="s">
        <v>240</v>
      </c>
      <c r="U3" s="362" t="s">
        <v>258</v>
      </c>
      <c r="Y3" s="84" t="s">
        <v>245</v>
      </c>
      <c r="AC3" s="375" t="s">
        <v>259</v>
      </c>
      <c r="AD3" s="230"/>
      <c r="AE3" s="231"/>
    </row>
    <row r="4" spans="1:31" ht="17.100000000000001" customHeight="1">
      <c r="A4" s="42"/>
      <c r="B4" s="42" t="s">
        <v>7</v>
      </c>
      <c r="C4" s="5" t="s">
        <v>8</v>
      </c>
      <c r="E4" s="42"/>
      <c r="F4" s="42" t="s">
        <v>7</v>
      </c>
      <c r="G4" s="5" t="s">
        <v>8</v>
      </c>
      <c r="I4" s="42"/>
      <c r="J4" s="42" t="s">
        <v>7</v>
      </c>
      <c r="K4" s="5" t="s">
        <v>8</v>
      </c>
      <c r="M4" s="42"/>
      <c r="N4" s="42" t="s">
        <v>7</v>
      </c>
      <c r="O4" s="5" t="s">
        <v>8</v>
      </c>
      <c r="Q4" s="42"/>
      <c r="R4" s="42" t="s">
        <v>7</v>
      </c>
      <c r="S4" s="5" t="s">
        <v>8</v>
      </c>
      <c r="U4" s="232"/>
      <c r="V4" s="232" t="s">
        <v>7</v>
      </c>
      <c r="W4" s="233" t="s">
        <v>8</v>
      </c>
      <c r="Y4" s="42"/>
      <c r="Z4" s="42" t="s">
        <v>7</v>
      </c>
      <c r="AA4" s="5" t="s">
        <v>8</v>
      </c>
      <c r="AC4" s="232"/>
      <c r="AD4" s="232" t="s">
        <v>7</v>
      </c>
      <c r="AE4" s="233" t="s">
        <v>8</v>
      </c>
    </row>
    <row r="5" spans="1:31" s="9" customFormat="1" ht="17.100000000000001" customHeight="1">
      <c r="A5" s="6" t="s">
        <v>9</v>
      </c>
      <c r="B5" s="114"/>
      <c r="C5" s="8"/>
      <c r="E5" s="6" t="s">
        <v>9</v>
      </c>
      <c r="F5" s="114"/>
      <c r="G5" s="8"/>
      <c r="I5" s="6" t="s">
        <v>9</v>
      </c>
      <c r="J5" s="114"/>
      <c r="K5" s="8"/>
      <c r="M5" s="6" t="s">
        <v>9</v>
      </c>
      <c r="N5" s="114"/>
      <c r="O5" s="8"/>
      <c r="Q5" s="6" t="s">
        <v>9</v>
      </c>
      <c r="R5" s="114"/>
      <c r="S5" s="8"/>
      <c r="U5" s="22" t="s">
        <v>9</v>
      </c>
      <c r="V5" s="363"/>
      <c r="W5" s="364"/>
      <c r="Y5" s="6" t="s">
        <v>9</v>
      </c>
      <c r="Z5" s="114"/>
      <c r="AA5" s="8"/>
      <c r="AC5" s="234" t="s">
        <v>9</v>
      </c>
      <c r="AD5" s="235"/>
      <c r="AE5" s="236"/>
    </row>
    <row r="6" spans="1:31" ht="17.100000000000001" customHeight="1">
      <c r="A6" s="10" t="s">
        <v>10</v>
      </c>
      <c r="B6" s="11">
        <v>0</v>
      </c>
      <c r="C6" s="12">
        <f>+B6/B8*100</f>
        <v>0</v>
      </c>
      <c r="E6" s="10" t="s">
        <v>10</v>
      </c>
      <c r="F6" s="11">
        <v>0</v>
      </c>
      <c r="G6" s="12">
        <f>+F6/F8*100</f>
        <v>0</v>
      </c>
      <c r="I6" s="10" t="s">
        <v>10</v>
      </c>
      <c r="J6" s="11">
        <v>0</v>
      </c>
      <c r="K6" s="12">
        <f>+J6/J8*100</f>
        <v>0</v>
      </c>
      <c r="M6" s="10" t="s">
        <v>10</v>
      </c>
      <c r="N6" s="11">
        <v>0</v>
      </c>
      <c r="O6" s="12">
        <f>+N6/N8*100</f>
        <v>0</v>
      </c>
      <c r="Q6" s="10" t="s">
        <v>10</v>
      </c>
      <c r="R6" s="11">
        <v>1</v>
      </c>
      <c r="S6" s="12">
        <f>+R6/R8*100</f>
        <v>16.666666666666664</v>
      </c>
      <c r="U6" s="23" t="s">
        <v>10</v>
      </c>
      <c r="V6" s="237">
        <v>5</v>
      </c>
      <c r="W6" s="238">
        <f>+V6/V8*100</f>
        <v>35.714285714285715</v>
      </c>
      <c r="Y6" s="10" t="s">
        <v>10</v>
      </c>
      <c r="Z6" s="11">
        <v>1</v>
      </c>
      <c r="AA6" s="12">
        <f>+Z6/Z8*100</f>
        <v>50</v>
      </c>
      <c r="AC6" s="23" t="s">
        <v>10</v>
      </c>
      <c r="AD6" s="237">
        <f>B6+F6+J6+N6+R6+V6+Z6</f>
        <v>7</v>
      </c>
      <c r="AE6" s="238">
        <f>+AD6/AD8*100</f>
        <v>16.279069767441861</v>
      </c>
    </row>
    <row r="7" spans="1:31" ht="17.100000000000001" customHeight="1">
      <c r="A7" s="10" t="s">
        <v>11</v>
      </c>
      <c r="B7" s="13">
        <v>9</v>
      </c>
      <c r="C7" s="12">
        <f>+B7/B8*100</f>
        <v>100</v>
      </c>
      <c r="E7" s="10" t="s">
        <v>11</v>
      </c>
      <c r="F7" s="13">
        <v>4</v>
      </c>
      <c r="G7" s="12">
        <f>+F7/F8*100</f>
        <v>100</v>
      </c>
      <c r="I7" s="10" t="s">
        <v>11</v>
      </c>
      <c r="J7" s="13">
        <v>4</v>
      </c>
      <c r="K7" s="12">
        <f>+J7/J8*100</f>
        <v>100</v>
      </c>
      <c r="M7" s="10" t="s">
        <v>11</v>
      </c>
      <c r="N7" s="13">
        <v>4</v>
      </c>
      <c r="O7" s="12">
        <f>+N7/N8*100</f>
        <v>100</v>
      </c>
      <c r="Q7" s="10" t="s">
        <v>11</v>
      </c>
      <c r="R7" s="13">
        <v>5</v>
      </c>
      <c r="S7" s="12">
        <f>+R7/R8*100</f>
        <v>83.333333333333343</v>
      </c>
      <c r="U7" s="23" t="s">
        <v>11</v>
      </c>
      <c r="V7" s="365">
        <v>9</v>
      </c>
      <c r="W7" s="238">
        <f>+V7/V8*100</f>
        <v>64.285714285714292</v>
      </c>
      <c r="Y7" s="10" t="s">
        <v>11</v>
      </c>
      <c r="Z7" s="13">
        <v>1</v>
      </c>
      <c r="AA7" s="12">
        <f>+Z7/Z8*100</f>
        <v>50</v>
      </c>
      <c r="AC7" s="23" t="s">
        <v>11</v>
      </c>
      <c r="AD7" s="237">
        <f>B7+F7+J7+N7+R7+V7+Z7</f>
        <v>36</v>
      </c>
      <c r="AE7" s="238">
        <f>+AD7/AD8*100</f>
        <v>83.720930232558146</v>
      </c>
    </row>
    <row r="8" spans="1:31" s="17" customFormat="1" ht="17.100000000000001" customHeight="1" thickBot="1">
      <c r="A8" s="14" t="s">
        <v>2</v>
      </c>
      <c r="B8" s="15">
        <f>SUM(B6:B7)</f>
        <v>9</v>
      </c>
      <c r="C8" s="16">
        <f>SUM(C6:C7)</f>
        <v>100</v>
      </c>
      <c r="E8" s="14" t="s">
        <v>2</v>
      </c>
      <c r="F8" s="15">
        <f>SUM(F6:F7)</f>
        <v>4</v>
      </c>
      <c r="G8" s="16">
        <f>SUM(G6:G7)</f>
        <v>100</v>
      </c>
      <c r="I8" s="14" t="s">
        <v>2</v>
      </c>
      <c r="J8" s="15">
        <f>SUM(J6:J7)</f>
        <v>4</v>
      </c>
      <c r="K8" s="16">
        <f>SUM(K6:K7)</f>
        <v>100</v>
      </c>
      <c r="M8" s="14" t="s">
        <v>2</v>
      </c>
      <c r="N8" s="15">
        <f>SUM(N6:N7)</f>
        <v>4</v>
      </c>
      <c r="O8" s="16">
        <f>SUM(O6:O7)</f>
        <v>100</v>
      </c>
      <c r="Q8" s="14" t="s">
        <v>2</v>
      </c>
      <c r="R8" s="15">
        <f>SUM(R6:R7)</f>
        <v>6</v>
      </c>
      <c r="S8" s="16">
        <f>SUM(S6:S7)</f>
        <v>100</v>
      </c>
      <c r="U8" s="239" t="s">
        <v>2</v>
      </c>
      <c r="V8" s="240">
        <f>SUM(V6:V7)</f>
        <v>14</v>
      </c>
      <c r="W8" s="241">
        <f>SUM(W6:W7)</f>
        <v>100</v>
      </c>
      <c r="Y8" s="14" t="s">
        <v>2</v>
      </c>
      <c r="Z8" s="15">
        <f>SUM(Z6:Z7)</f>
        <v>2</v>
      </c>
      <c r="AA8" s="16">
        <f>SUM(AA6:AA7)</f>
        <v>100</v>
      </c>
      <c r="AC8" s="239" t="s">
        <v>2</v>
      </c>
      <c r="AD8" s="240">
        <f>SUM(AD6:AD7)</f>
        <v>43</v>
      </c>
      <c r="AE8" s="241">
        <f>SUM(AE6:AE7)</f>
        <v>100</v>
      </c>
    </row>
    <row r="9" spans="1:31" ht="17.100000000000001" customHeight="1" thickTop="1">
      <c r="A9" s="19" t="s">
        <v>12</v>
      </c>
      <c r="B9" s="115"/>
      <c r="C9" s="18"/>
      <c r="E9" s="19" t="s">
        <v>12</v>
      </c>
      <c r="F9" s="115"/>
      <c r="G9" s="18"/>
      <c r="I9" s="19" t="s">
        <v>12</v>
      </c>
      <c r="J9" s="115"/>
      <c r="K9" s="18"/>
      <c r="M9" s="19" t="s">
        <v>12</v>
      </c>
      <c r="N9" s="115"/>
      <c r="O9" s="18"/>
      <c r="Q9" s="19" t="s">
        <v>12</v>
      </c>
      <c r="R9" s="115"/>
      <c r="S9" s="18"/>
      <c r="U9" s="366" t="s">
        <v>12</v>
      </c>
      <c r="V9" s="367"/>
      <c r="W9" s="244"/>
      <c r="Y9" s="19" t="s">
        <v>12</v>
      </c>
      <c r="Z9" s="115"/>
      <c r="AA9" s="18"/>
      <c r="AC9" s="242" t="s">
        <v>12</v>
      </c>
      <c r="AD9" s="243"/>
      <c r="AE9" s="244"/>
    </row>
    <row r="10" spans="1:31" ht="17.100000000000001" customHeight="1">
      <c r="A10" s="10" t="s">
        <v>13</v>
      </c>
      <c r="B10" s="11">
        <v>1</v>
      </c>
      <c r="C10" s="12">
        <f>+B10/B15*100</f>
        <v>11.111111111111111</v>
      </c>
      <c r="E10" s="10" t="s">
        <v>13</v>
      </c>
      <c r="F10" s="11">
        <v>0</v>
      </c>
      <c r="G10" s="12">
        <f>+F10/F15*100</f>
        <v>0</v>
      </c>
      <c r="I10" s="10" t="s">
        <v>13</v>
      </c>
      <c r="J10" s="11">
        <v>0</v>
      </c>
      <c r="K10" s="12">
        <f>+J10/J15*100</f>
        <v>0</v>
      </c>
      <c r="M10" s="10" t="s">
        <v>13</v>
      </c>
      <c r="N10" s="11">
        <v>0</v>
      </c>
      <c r="O10" s="12">
        <f>+N10/N15*100</f>
        <v>0</v>
      </c>
      <c r="Q10" s="10" t="s">
        <v>13</v>
      </c>
      <c r="R10" s="11">
        <v>1</v>
      </c>
      <c r="S10" s="12">
        <f>+R10/R15*100</f>
        <v>16.666666666666664</v>
      </c>
      <c r="U10" s="23" t="s">
        <v>13</v>
      </c>
      <c r="V10" s="237">
        <v>1</v>
      </c>
      <c r="W10" s="238">
        <f>+V10/V15*100</f>
        <v>7.1428571428571423</v>
      </c>
      <c r="Y10" s="10" t="s">
        <v>13</v>
      </c>
      <c r="Z10" s="11">
        <v>0</v>
      </c>
      <c r="AA10" s="12">
        <f>+Z10/Z15*100</f>
        <v>0</v>
      </c>
      <c r="AC10" s="23" t="s">
        <v>13</v>
      </c>
      <c r="AD10" s="237">
        <f t="shared" ref="AD10:AD14" si="0">B10+F10+J10+N10+R10+V10+Z10</f>
        <v>3</v>
      </c>
      <c r="AE10" s="238">
        <f>+AD10/AD15*100</f>
        <v>6.9767441860465116</v>
      </c>
    </row>
    <row r="11" spans="1:31" ht="17.100000000000001" customHeight="1">
      <c r="A11" s="10" t="s">
        <v>14</v>
      </c>
      <c r="B11" s="11">
        <v>2</v>
      </c>
      <c r="C11" s="12">
        <f>+B11/B15*100</f>
        <v>22.222222222222221</v>
      </c>
      <c r="E11" s="10" t="s">
        <v>14</v>
      </c>
      <c r="F11" s="11">
        <v>0</v>
      </c>
      <c r="G11" s="12">
        <f>+F11/F15*100</f>
        <v>0</v>
      </c>
      <c r="I11" s="10" t="s">
        <v>14</v>
      </c>
      <c r="J11" s="11">
        <v>1</v>
      </c>
      <c r="K11" s="12">
        <f>+J11/J15*100</f>
        <v>25</v>
      </c>
      <c r="M11" s="10" t="s">
        <v>14</v>
      </c>
      <c r="N11" s="11">
        <v>2</v>
      </c>
      <c r="O11" s="12">
        <f>+N11/N15*100</f>
        <v>50</v>
      </c>
      <c r="Q11" s="10" t="s">
        <v>14</v>
      </c>
      <c r="R11" s="11">
        <v>1</v>
      </c>
      <c r="S11" s="12">
        <f>+R11/R15*100</f>
        <v>16.666666666666664</v>
      </c>
      <c r="U11" s="23" t="s">
        <v>14</v>
      </c>
      <c r="V11" s="237">
        <v>7</v>
      </c>
      <c r="W11" s="238">
        <f>+V11/V15*100</f>
        <v>50</v>
      </c>
      <c r="Y11" s="10" t="s">
        <v>14</v>
      </c>
      <c r="Z11" s="11">
        <v>1</v>
      </c>
      <c r="AA11" s="12">
        <f>+Z11/Z15*100</f>
        <v>50</v>
      </c>
      <c r="AC11" s="23" t="s">
        <v>14</v>
      </c>
      <c r="AD11" s="237">
        <f t="shared" si="0"/>
        <v>14</v>
      </c>
      <c r="AE11" s="238">
        <f>+AD11/AD15*100</f>
        <v>32.558139534883722</v>
      </c>
    </row>
    <row r="12" spans="1:31" ht="17.100000000000001" customHeight="1">
      <c r="A12" s="10" t="s">
        <v>15</v>
      </c>
      <c r="B12" s="11">
        <v>5</v>
      </c>
      <c r="C12" s="12">
        <f>+B12/B15*100</f>
        <v>55.555555555555557</v>
      </c>
      <c r="E12" s="10" t="s">
        <v>15</v>
      </c>
      <c r="F12" s="11">
        <v>2</v>
      </c>
      <c r="G12" s="12">
        <f>+F12/F15*100</f>
        <v>50</v>
      </c>
      <c r="I12" s="10" t="s">
        <v>15</v>
      </c>
      <c r="J12" s="11">
        <v>2</v>
      </c>
      <c r="K12" s="12">
        <f>+J12/J15*100</f>
        <v>50</v>
      </c>
      <c r="M12" s="10" t="s">
        <v>15</v>
      </c>
      <c r="N12" s="11">
        <v>2</v>
      </c>
      <c r="O12" s="12">
        <f>+N12/N15*100</f>
        <v>50</v>
      </c>
      <c r="Q12" s="10" t="s">
        <v>15</v>
      </c>
      <c r="R12" s="11">
        <v>3</v>
      </c>
      <c r="S12" s="12">
        <f>+R12/R15*100</f>
        <v>50</v>
      </c>
      <c r="U12" s="23" t="s">
        <v>15</v>
      </c>
      <c r="V12" s="237">
        <v>4</v>
      </c>
      <c r="W12" s="238">
        <f>+V12/V15*100</f>
        <v>28.571428571428569</v>
      </c>
      <c r="Y12" s="10" t="s">
        <v>15</v>
      </c>
      <c r="Z12" s="11">
        <v>0</v>
      </c>
      <c r="AA12" s="12">
        <f>+Z12/Z15*100</f>
        <v>0</v>
      </c>
      <c r="AC12" s="23" t="s">
        <v>15</v>
      </c>
      <c r="AD12" s="237">
        <f t="shared" si="0"/>
        <v>18</v>
      </c>
      <c r="AE12" s="238">
        <f>+AD12/AD15*100</f>
        <v>41.860465116279073</v>
      </c>
    </row>
    <row r="13" spans="1:31" ht="17.100000000000001" customHeight="1">
      <c r="A13" s="10" t="s">
        <v>55</v>
      </c>
      <c r="B13" s="11">
        <v>1</v>
      </c>
      <c r="C13" s="12">
        <f>B13*100/B15</f>
        <v>11.111111111111111</v>
      </c>
      <c r="E13" s="10" t="s">
        <v>55</v>
      </c>
      <c r="F13" s="11">
        <v>2</v>
      </c>
      <c r="G13" s="12">
        <f>F13*100/F15</f>
        <v>50</v>
      </c>
      <c r="I13" s="10" t="s">
        <v>55</v>
      </c>
      <c r="J13" s="11">
        <v>1</v>
      </c>
      <c r="K13" s="12">
        <f>J13*100/J15</f>
        <v>25</v>
      </c>
      <c r="M13" s="10" t="s">
        <v>55</v>
      </c>
      <c r="N13" s="11">
        <v>0</v>
      </c>
      <c r="O13" s="12">
        <f>N13*100/N15</f>
        <v>0</v>
      </c>
      <c r="Q13" s="10" t="s">
        <v>55</v>
      </c>
      <c r="R13" s="11">
        <v>1</v>
      </c>
      <c r="S13" s="12">
        <f>R13*100/R15</f>
        <v>16.666666666666668</v>
      </c>
      <c r="U13" s="23" t="s">
        <v>55</v>
      </c>
      <c r="V13" s="237">
        <v>2</v>
      </c>
      <c r="W13" s="238">
        <f>V13*100/V15</f>
        <v>14.285714285714286</v>
      </c>
      <c r="Y13" s="10" t="s">
        <v>55</v>
      </c>
      <c r="Z13" s="11">
        <v>1</v>
      </c>
      <c r="AA13" s="12">
        <f>Z13*100/Z15</f>
        <v>50</v>
      </c>
      <c r="AC13" s="23" t="s">
        <v>55</v>
      </c>
      <c r="AD13" s="237">
        <f t="shared" si="0"/>
        <v>8</v>
      </c>
      <c r="AE13" s="238">
        <f>AD13*100/AD15</f>
        <v>18.604651162790699</v>
      </c>
    </row>
    <row r="14" spans="1:31" ht="17.100000000000001" customHeight="1">
      <c r="A14" s="10" t="s">
        <v>56</v>
      </c>
      <c r="B14" s="13">
        <v>0</v>
      </c>
      <c r="C14" s="12">
        <f>+B14/B15*100</f>
        <v>0</v>
      </c>
      <c r="E14" s="10" t="s">
        <v>56</v>
      </c>
      <c r="F14" s="13">
        <v>0</v>
      </c>
      <c r="G14" s="12">
        <f>+F14/F15*100</f>
        <v>0</v>
      </c>
      <c r="I14" s="10" t="s">
        <v>56</v>
      </c>
      <c r="J14" s="13">
        <v>0</v>
      </c>
      <c r="K14" s="12">
        <f>+J14/J15*100</f>
        <v>0</v>
      </c>
      <c r="M14" s="10" t="s">
        <v>56</v>
      </c>
      <c r="N14" s="13">
        <v>0</v>
      </c>
      <c r="O14" s="12">
        <f>+N14/N15*100</f>
        <v>0</v>
      </c>
      <c r="Q14" s="10" t="s">
        <v>56</v>
      </c>
      <c r="R14" s="13">
        <v>0</v>
      </c>
      <c r="S14" s="12">
        <f>+R14/R15*100</f>
        <v>0</v>
      </c>
      <c r="U14" s="23" t="s">
        <v>56</v>
      </c>
      <c r="V14" s="365">
        <v>0</v>
      </c>
      <c r="W14" s="238">
        <f>+V14/V15*100</f>
        <v>0</v>
      </c>
      <c r="Y14" s="10" t="s">
        <v>56</v>
      </c>
      <c r="Z14" s="13">
        <v>0</v>
      </c>
      <c r="AA14" s="12">
        <f>+Z14/Z15*100</f>
        <v>0</v>
      </c>
      <c r="AC14" s="23" t="s">
        <v>56</v>
      </c>
      <c r="AD14" s="237">
        <f t="shared" si="0"/>
        <v>0</v>
      </c>
      <c r="AE14" s="238">
        <f>+AD14/AD15*100</f>
        <v>0</v>
      </c>
    </row>
    <row r="15" spans="1:31" s="17" customFormat="1" ht="17.100000000000001" customHeight="1" thickBot="1">
      <c r="A15" s="14" t="s">
        <v>2</v>
      </c>
      <c r="B15" s="15">
        <f>SUM(B10:B14)</f>
        <v>9</v>
      </c>
      <c r="C15" s="16">
        <f>SUM(C10:C14)</f>
        <v>100</v>
      </c>
      <c r="E15" s="14" t="s">
        <v>2</v>
      </c>
      <c r="F15" s="15">
        <f>SUM(F10:F14)</f>
        <v>4</v>
      </c>
      <c r="G15" s="16">
        <f>SUM(G10:G14)</f>
        <v>100</v>
      </c>
      <c r="I15" s="14" t="s">
        <v>2</v>
      </c>
      <c r="J15" s="15">
        <f>SUM(J10:J14)</f>
        <v>4</v>
      </c>
      <c r="K15" s="16">
        <f>SUM(K10:K14)</f>
        <v>100</v>
      </c>
      <c r="M15" s="14" t="s">
        <v>2</v>
      </c>
      <c r="N15" s="15">
        <f>SUM(N10:N14)</f>
        <v>4</v>
      </c>
      <c r="O15" s="16">
        <f>SUM(O10:O14)</f>
        <v>100</v>
      </c>
      <c r="Q15" s="14" t="s">
        <v>2</v>
      </c>
      <c r="R15" s="15">
        <f>SUM(R10:R14)</f>
        <v>6</v>
      </c>
      <c r="S15" s="16">
        <f>SUM(S10:S14)</f>
        <v>100</v>
      </c>
      <c r="U15" s="239" t="s">
        <v>2</v>
      </c>
      <c r="V15" s="240">
        <f>SUM(V10:V14)</f>
        <v>14</v>
      </c>
      <c r="W15" s="241">
        <f>SUM(W10:W14)</f>
        <v>100</v>
      </c>
      <c r="Y15" s="14" t="s">
        <v>2</v>
      </c>
      <c r="Z15" s="15">
        <f>SUM(Z10:Z14)</f>
        <v>2</v>
      </c>
      <c r="AA15" s="16">
        <f>SUM(AA10:AA14)</f>
        <v>100</v>
      </c>
      <c r="AC15" s="239" t="s">
        <v>2</v>
      </c>
      <c r="AD15" s="240">
        <f>SUM(AD10:AD14)</f>
        <v>43</v>
      </c>
      <c r="AE15" s="241">
        <f>SUM(AE10:AE14)</f>
        <v>100</v>
      </c>
    </row>
    <row r="16" spans="1:31" s="9" customFormat="1" ht="17.100000000000001" customHeight="1" thickTop="1">
      <c r="A16" s="19" t="s">
        <v>16</v>
      </c>
      <c r="B16" s="20"/>
      <c r="C16" s="21"/>
      <c r="E16" s="19" t="s">
        <v>16</v>
      </c>
      <c r="F16" s="20"/>
      <c r="G16" s="21"/>
      <c r="I16" s="19" t="s">
        <v>16</v>
      </c>
      <c r="J16" s="20"/>
      <c r="K16" s="21"/>
      <c r="M16" s="19" t="s">
        <v>16</v>
      </c>
      <c r="N16" s="20"/>
      <c r="O16" s="21"/>
      <c r="Q16" s="19" t="s">
        <v>16</v>
      </c>
      <c r="R16" s="20"/>
      <c r="S16" s="21"/>
      <c r="U16" s="366" t="s">
        <v>16</v>
      </c>
      <c r="V16" s="368"/>
      <c r="W16" s="369"/>
      <c r="Y16" s="19" t="s">
        <v>16</v>
      </c>
      <c r="Z16" s="20"/>
      <c r="AA16" s="21"/>
      <c r="AC16" s="242" t="s">
        <v>16</v>
      </c>
      <c r="AD16" s="245"/>
      <c r="AE16" s="246"/>
    </row>
    <row r="17" spans="1:31" ht="17.100000000000001" customHeight="1">
      <c r="A17" s="10" t="s">
        <v>17</v>
      </c>
      <c r="B17" s="11">
        <v>0</v>
      </c>
      <c r="C17" s="12">
        <f>+B17/B23*100</f>
        <v>0</v>
      </c>
      <c r="E17" s="10" t="s">
        <v>17</v>
      </c>
      <c r="F17" s="11">
        <v>0</v>
      </c>
      <c r="G17" s="12">
        <f>+F17/F23*100</f>
        <v>0</v>
      </c>
      <c r="I17" s="10" t="s">
        <v>17</v>
      </c>
      <c r="J17" s="11">
        <v>0</v>
      </c>
      <c r="K17" s="12">
        <f>+J17/J23*100</f>
        <v>0</v>
      </c>
      <c r="M17" s="10" t="s">
        <v>17</v>
      </c>
      <c r="N17" s="11">
        <v>0</v>
      </c>
      <c r="O17" s="12">
        <f>+N17/N23*100</f>
        <v>0</v>
      </c>
      <c r="Q17" s="10" t="s">
        <v>17</v>
      </c>
      <c r="R17" s="11">
        <v>1</v>
      </c>
      <c r="S17" s="12">
        <f>+R17/R23*100</f>
        <v>16.666666666666664</v>
      </c>
      <c r="U17" s="23" t="s">
        <v>17</v>
      </c>
      <c r="V17" s="237">
        <v>0</v>
      </c>
      <c r="W17" s="238">
        <f>+V17/V23*100</f>
        <v>0</v>
      </c>
      <c r="Y17" s="10" t="s">
        <v>17</v>
      </c>
      <c r="Z17" s="11">
        <v>0</v>
      </c>
      <c r="AA17" s="12">
        <f>+Z17/Z23*100</f>
        <v>0</v>
      </c>
      <c r="AC17" s="23" t="s">
        <v>17</v>
      </c>
      <c r="AD17" s="237">
        <f t="shared" ref="AD17:AD22" si="1">B17+F17+J17+N17+R17+V17+Z17</f>
        <v>1</v>
      </c>
      <c r="AE17" s="238">
        <f>+AD17/AD23*100</f>
        <v>2.3255813953488373</v>
      </c>
    </row>
    <row r="18" spans="1:31" ht="17.100000000000001" customHeight="1">
      <c r="A18" s="10" t="s">
        <v>18</v>
      </c>
      <c r="B18" s="11">
        <v>0</v>
      </c>
      <c r="C18" s="12">
        <f>+B18/B23*100</f>
        <v>0</v>
      </c>
      <c r="E18" s="10" t="s">
        <v>18</v>
      </c>
      <c r="F18" s="11">
        <v>0</v>
      </c>
      <c r="G18" s="12">
        <f>+F18/F23*100</f>
        <v>0</v>
      </c>
      <c r="I18" s="10" t="s">
        <v>18</v>
      </c>
      <c r="J18" s="11">
        <v>0</v>
      </c>
      <c r="K18" s="12">
        <f>+J18/J23*100</f>
        <v>0</v>
      </c>
      <c r="M18" s="10" t="s">
        <v>18</v>
      </c>
      <c r="N18" s="11">
        <v>0</v>
      </c>
      <c r="O18" s="12">
        <f>+N18/N23*100</f>
        <v>0</v>
      </c>
      <c r="Q18" s="10" t="s">
        <v>18</v>
      </c>
      <c r="R18" s="11">
        <v>0</v>
      </c>
      <c r="S18" s="12">
        <f>+R18/R23*100</f>
        <v>0</v>
      </c>
      <c r="U18" s="23" t="s">
        <v>18</v>
      </c>
      <c r="V18" s="237">
        <v>1</v>
      </c>
      <c r="W18" s="238">
        <f>+V18/V23*100</f>
        <v>7.1428571428571423</v>
      </c>
      <c r="Y18" s="10" t="s">
        <v>18</v>
      </c>
      <c r="Z18" s="11">
        <v>0</v>
      </c>
      <c r="AA18" s="12">
        <f>+Z18/Z23*100</f>
        <v>0</v>
      </c>
      <c r="AC18" s="23" t="s">
        <v>18</v>
      </c>
      <c r="AD18" s="237">
        <f t="shared" si="1"/>
        <v>1</v>
      </c>
      <c r="AE18" s="238">
        <f>+AD18/AD23*100</f>
        <v>2.3255813953488373</v>
      </c>
    </row>
    <row r="19" spans="1:31" ht="17.100000000000001" customHeight="1">
      <c r="A19" s="10" t="s">
        <v>58</v>
      </c>
      <c r="B19" s="11">
        <v>1</v>
      </c>
      <c r="C19" s="12">
        <f>+B19/B23*100</f>
        <v>11.111111111111111</v>
      </c>
      <c r="E19" s="10" t="s">
        <v>58</v>
      </c>
      <c r="F19" s="11">
        <v>3</v>
      </c>
      <c r="G19" s="12">
        <f>+F19/F23*100</f>
        <v>75</v>
      </c>
      <c r="I19" s="10" t="s">
        <v>58</v>
      </c>
      <c r="J19" s="11">
        <v>1</v>
      </c>
      <c r="K19" s="12">
        <f>+J19/J23*100</f>
        <v>25</v>
      </c>
      <c r="M19" s="10" t="s">
        <v>58</v>
      </c>
      <c r="N19" s="11">
        <v>1</v>
      </c>
      <c r="O19" s="12">
        <f>+N19/N23*100</f>
        <v>25</v>
      </c>
      <c r="Q19" s="10" t="s">
        <v>58</v>
      </c>
      <c r="R19" s="11">
        <v>0</v>
      </c>
      <c r="S19" s="12">
        <f>+R19/R23*100</f>
        <v>0</v>
      </c>
      <c r="U19" s="23" t="s">
        <v>58</v>
      </c>
      <c r="V19" s="237">
        <v>1</v>
      </c>
      <c r="W19" s="238">
        <f>+V19/V23*100</f>
        <v>7.1428571428571423</v>
      </c>
      <c r="Y19" s="10" t="s">
        <v>58</v>
      </c>
      <c r="Z19" s="11">
        <v>0</v>
      </c>
      <c r="AA19" s="12">
        <f>+Z19/Z23*100</f>
        <v>0</v>
      </c>
      <c r="AC19" s="23" t="s">
        <v>58</v>
      </c>
      <c r="AD19" s="237">
        <f t="shared" si="1"/>
        <v>7</v>
      </c>
      <c r="AE19" s="238">
        <f>+AD19/AD23*100</f>
        <v>16.279069767441861</v>
      </c>
    </row>
    <row r="20" spans="1:31" ht="17.100000000000001" customHeight="1">
      <c r="A20" s="10" t="s">
        <v>19</v>
      </c>
      <c r="B20" s="11">
        <v>8</v>
      </c>
      <c r="C20" s="12">
        <f>+B20/B23*100</f>
        <v>88.888888888888886</v>
      </c>
      <c r="E20" s="10" t="s">
        <v>19</v>
      </c>
      <c r="F20" s="11">
        <v>0</v>
      </c>
      <c r="G20" s="12">
        <f>+F20/F23*100</f>
        <v>0</v>
      </c>
      <c r="I20" s="10" t="s">
        <v>19</v>
      </c>
      <c r="J20" s="11">
        <v>3</v>
      </c>
      <c r="K20" s="12">
        <f>+J20/J23*100</f>
        <v>75</v>
      </c>
      <c r="M20" s="10" t="s">
        <v>19</v>
      </c>
      <c r="N20" s="11">
        <v>3</v>
      </c>
      <c r="O20" s="12">
        <f>+N20/N23*100</f>
        <v>75</v>
      </c>
      <c r="Q20" s="10" t="s">
        <v>19</v>
      </c>
      <c r="R20" s="11">
        <v>4</v>
      </c>
      <c r="S20" s="12">
        <f>+R20/R23*100</f>
        <v>66.666666666666657</v>
      </c>
      <c r="U20" s="23" t="s">
        <v>19</v>
      </c>
      <c r="V20" s="237">
        <v>10</v>
      </c>
      <c r="W20" s="238">
        <f>+V20/V23*100</f>
        <v>71.428571428571431</v>
      </c>
      <c r="Y20" s="10" t="s">
        <v>19</v>
      </c>
      <c r="Z20" s="11">
        <v>2</v>
      </c>
      <c r="AA20" s="12">
        <f>+Z20/Z23*100</f>
        <v>100</v>
      </c>
      <c r="AC20" s="23" t="s">
        <v>19</v>
      </c>
      <c r="AD20" s="237">
        <f t="shared" si="1"/>
        <v>30</v>
      </c>
      <c r="AE20" s="238">
        <f>+AD20/AD23*100</f>
        <v>69.767441860465112</v>
      </c>
    </row>
    <row r="21" spans="1:31" ht="17.100000000000001" customHeight="1">
      <c r="A21" s="10" t="s">
        <v>57</v>
      </c>
      <c r="B21" s="11">
        <v>0</v>
      </c>
      <c r="C21" s="12">
        <f>+B21/B23*100</f>
        <v>0</v>
      </c>
      <c r="E21" s="10" t="s">
        <v>57</v>
      </c>
      <c r="F21" s="11">
        <v>1</v>
      </c>
      <c r="G21" s="12">
        <f>+F21/F23*100</f>
        <v>25</v>
      </c>
      <c r="I21" s="10" t="s">
        <v>57</v>
      </c>
      <c r="J21" s="11">
        <v>0</v>
      </c>
      <c r="K21" s="12">
        <f>+J21/J23*100</f>
        <v>0</v>
      </c>
      <c r="M21" s="10" t="s">
        <v>57</v>
      </c>
      <c r="N21" s="11">
        <v>0</v>
      </c>
      <c r="O21" s="12">
        <f>+N21/N23*100</f>
        <v>0</v>
      </c>
      <c r="Q21" s="10" t="s">
        <v>57</v>
      </c>
      <c r="R21" s="11">
        <v>1</v>
      </c>
      <c r="S21" s="12">
        <f>+R21/R23*100</f>
        <v>16.666666666666664</v>
      </c>
      <c r="U21" s="23" t="s">
        <v>57</v>
      </c>
      <c r="V21" s="237">
        <v>2</v>
      </c>
      <c r="W21" s="238">
        <f>+V21/V23*100</f>
        <v>14.285714285714285</v>
      </c>
      <c r="Y21" s="10" t="s">
        <v>57</v>
      </c>
      <c r="Z21" s="11">
        <v>0</v>
      </c>
      <c r="AA21" s="12">
        <f>+Z21/Z23*100</f>
        <v>0</v>
      </c>
      <c r="AC21" s="23" t="s">
        <v>57</v>
      </c>
      <c r="AD21" s="237">
        <f t="shared" si="1"/>
        <v>4</v>
      </c>
      <c r="AE21" s="238">
        <f>+AD21/AD23*100</f>
        <v>9.3023255813953494</v>
      </c>
    </row>
    <row r="22" spans="1:31" ht="17.100000000000001" customHeight="1">
      <c r="A22" s="10" t="s">
        <v>20</v>
      </c>
      <c r="B22" s="13">
        <v>0</v>
      </c>
      <c r="C22" s="12">
        <f>+B22/B23*100</f>
        <v>0</v>
      </c>
      <c r="E22" s="10" t="s">
        <v>20</v>
      </c>
      <c r="F22" s="13">
        <v>0</v>
      </c>
      <c r="G22" s="12">
        <f>+F22/F23*100</f>
        <v>0</v>
      </c>
      <c r="I22" s="10" t="s">
        <v>20</v>
      </c>
      <c r="J22" s="13">
        <v>0</v>
      </c>
      <c r="K22" s="12">
        <f>+J22/J23*100</f>
        <v>0</v>
      </c>
      <c r="M22" s="10" t="s">
        <v>20</v>
      </c>
      <c r="N22" s="13">
        <v>0</v>
      </c>
      <c r="O22" s="12">
        <f>+N22/N23*100</f>
        <v>0</v>
      </c>
      <c r="Q22" s="10" t="s">
        <v>20</v>
      </c>
      <c r="R22" s="13">
        <v>0</v>
      </c>
      <c r="S22" s="12">
        <f>+R22/R23*100</f>
        <v>0</v>
      </c>
      <c r="U22" s="23" t="s">
        <v>20</v>
      </c>
      <c r="V22" s="365">
        <v>0</v>
      </c>
      <c r="W22" s="238">
        <f>+V22/V23*100</f>
        <v>0</v>
      </c>
      <c r="Y22" s="10" t="s">
        <v>20</v>
      </c>
      <c r="Z22" s="13">
        <v>0</v>
      </c>
      <c r="AA22" s="12">
        <f>+Z22/Z23*100</f>
        <v>0</v>
      </c>
      <c r="AC22" s="23" t="s">
        <v>20</v>
      </c>
      <c r="AD22" s="237">
        <f t="shared" si="1"/>
        <v>0</v>
      </c>
      <c r="AE22" s="238">
        <f>+AD22/AD23*100</f>
        <v>0</v>
      </c>
    </row>
    <row r="23" spans="1:31" s="17" customFormat="1" ht="17.100000000000001" customHeight="1" thickBot="1">
      <c r="A23" s="14" t="s">
        <v>2</v>
      </c>
      <c r="B23" s="15">
        <f>SUM(B17:B22)</f>
        <v>9</v>
      </c>
      <c r="C23" s="16">
        <f>SUM(C17:C22)</f>
        <v>100</v>
      </c>
      <c r="E23" s="14" t="s">
        <v>2</v>
      </c>
      <c r="F23" s="15">
        <f>SUM(F17:F22)</f>
        <v>4</v>
      </c>
      <c r="G23" s="16">
        <f>SUM(G17:G22)</f>
        <v>100</v>
      </c>
      <c r="I23" s="14" t="s">
        <v>2</v>
      </c>
      <c r="J23" s="15">
        <f>SUM(J17:J22)</f>
        <v>4</v>
      </c>
      <c r="K23" s="16">
        <f>SUM(K17:K22)</f>
        <v>100</v>
      </c>
      <c r="M23" s="14" t="s">
        <v>2</v>
      </c>
      <c r="N23" s="15">
        <f>SUM(N17:N22)</f>
        <v>4</v>
      </c>
      <c r="O23" s="16">
        <f>SUM(O17:O22)</f>
        <v>100</v>
      </c>
      <c r="Q23" s="14" t="s">
        <v>2</v>
      </c>
      <c r="R23" s="15">
        <f>SUM(R17:R22)</f>
        <v>6</v>
      </c>
      <c r="S23" s="16">
        <f>SUM(S17:S22)</f>
        <v>99.999999999999972</v>
      </c>
      <c r="U23" s="239" t="s">
        <v>2</v>
      </c>
      <c r="V23" s="240">
        <f>SUM(V17:V22)</f>
        <v>14</v>
      </c>
      <c r="W23" s="241">
        <f>SUM(W17:W22)</f>
        <v>100</v>
      </c>
      <c r="Y23" s="14" t="s">
        <v>2</v>
      </c>
      <c r="Z23" s="15">
        <f>SUM(Z17:Z22)</f>
        <v>2</v>
      </c>
      <c r="AA23" s="16">
        <f>SUM(AA17:AA22)</f>
        <v>100</v>
      </c>
      <c r="AC23" s="239" t="s">
        <v>2</v>
      </c>
      <c r="AD23" s="240">
        <f>SUM(AD17:AD22)</f>
        <v>43</v>
      </c>
      <c r="AE23" s="241">
        <f>SUM(AE17:AE22)</f>
        <v>100</v>
      </c>
    </row>
    <row r="24" spans="1:31" s="9" customFormat="1" ht="17.100000000000001" customHeight="1" thickTop="1">
      <c r="A24" s="19" t="s">
        <v>21</v>
      </c>
      <c r="B24" s="20"/>
      <c r="C24" s="21"/>
      <c r="E24" s="19" t="s">
        <v>21</v>
      </c>
      <c r="F24" s="20"/>
      <c r="G24" s="21"/>
      <c r="I24" s="19" t="s">
        <v>21</v>
      </c>
      <c r="J24" s="20"/>
      <c r="K24" s="21"/>
      <c r="M24" s="19" t="s">
        <v>21</v>
      </c>
      <c r="N24" s="20"/>
      <c r="O24" s="21"/>
      <c r="Q24" s="19" t="s">
        <v>21</v>
      </c>
      <c r="R24" s="20"/>
      <c r="S24" s="21"/>
      <c r="U24" s="366" t="s">
        <v>21</v>
      </c>
      <c r="V24" s="368"/>
      <c r="W24" s="369"/>
      <c r="Y24" s="19" t="s">
        <v>21</v>
      </c>
      <c r="Z24" s="20"/>
      <c r="AA24" s="21"/>
      <c r="AC24" s="242" t="s">
        <v>21</v>
      </c>
      <c r="AD24" s="245"/>
      <c r="AE24" s="246"/>
    </row>
    <row r="25" spans="1:31" ht="17.100000000000001" customHeight="1">
      <c r="A25" s="10" t="s">
        <v>22</v>
      </c>
      <c r="B25" s="11">
        <v>0</v>
      </c>
      <c r="C25" s="12">
        <f>+B25/B29*100</f>
        <v>0</v>
      </c>
      <c r="E25" s="10" t="s">
        <v>22</v>
      </c>
      <c r="F25" s="11">
        <v>0</v>
      </c>
      <c r="G25" s="12">
        <f>+F25/F29*100</f>
        <v>0</v>
      </c>
      <c r="I25" s="10" t="s">
        <v>22</v>
      </c>
      <c r="J25" s="11">
        <v>0</v>
      </c>
      <c r="K25" s="12">
        <f>+J25/J29*100</f>
        <v>0</v>
      </c>
      <c r="M25" s="10" t="s">
        <v>22</v>
      </c>
      <c r="N25" s="11">
        <v>0</v>
      </c>
      <c r="O25" s="12">
        <f>+N25/N29*100</f>
        <v>0</v>
      </c>
      <c r="Q25" s="10" t="s">
        <v>22</v>
      </c>
      <c r="R25" s="11">
        <v>0</v>
      </c>
      <c r="S25" s="12">
        <f>+R25/R29*100</f>
        <v>0</v>
      </c>
      <c r="U25" s="23" t="s">
        <v>22</v>
      </c>
      <c r="V25" s="237">
        <v>0</v>
      </c>
      <c r="W25" s="238">
        <f>+V25/V29*100</f>
        <v>0</v>
      </c>
      <c r="Y25" s="10" t="s">
        <v>22</v>
      </c>
      <c r="Z25" s="11">
        <v>0</v>
      </c>
      <c r="AA25" s="12">
        <f>+Z25/Z29*100</f>
        <v>0</v>
      </c>
      <c r="AC25" s="23" t="s">
        <v>22</v>
      </c>
      <c r="AD25" s="237">
        <f t="shared" ref="AD25:AD28" si="2">B25+F25+J25+N25+R25+V25+Z25</f>
        <v>0</v>
      </c>
      <c r="AE25" s="238">
        <f>+AD25/AD28*100</f>
        <v>0</v>
      </c>
    </row>
    <row r="26" spans="1:31" ht="17.100000000000001" customHeight="1">
      <c r="A26" s="10" t="s">
        <v>23</v>
      </c>
      <c r="B26" s="11">
        <v>5</v>
      </c>
      <c r="C26" s="12">
        <f>+B26/B29*100</f>
        <v>55.555555555555557</v>
      </c>
      <c r="E26" s="10" t="s">
        <v>23</v>
      </c>
      <c r="F26" s="11">
        <v>2</v>
      </c>
      <c r="G26" s="12">
        <f>+F26/F29*100</f>
        <v>50</v>
      </c>
      <c r="I26" s="10" t="s">
        <v>23</v>
      </c>
      <c r="J26" s="11">
        <v>1</v>
      </c>
      <c r="K26" s="12">
        <f>+J26/J29*100</f>
        <v>25</v>
      </c>
      <c r="M26" s="10" t="s">
        <v>23</v>
      </c>
      <c r="N26" s="11">
        <v>1</v>
      </c>
      <c r="O26" s="12">
        <f>+N26/N29*100</f>
        <v>25</v>
      </c>
      <c r="Q26" s="10" t="s">
        <v>23</v>
      </c>
      <c r="R26" s="11">
        <v>3</v>
      </c>
      <c r="S26" s="12">
        <f>+R26/R29*100</f>
        <v>50</v>
      </c>
      <c r="U26" s="23" t="s">
        <v>23</v>
      </c>
      <c r="V26" s="237">
        <v>5</v>
      </c>
      <c r="W26" s="238">
        <f>+V26/V29*100</f>
        <v>35.714285714285715</v>
      </c>
      <c r="Y26" s="10" t="s">
        <v>23</v>
      </c>
      <c r="Z26" s="11">
        <v>0</v>
      </c>
      <c r="AA26" s="12">
        <f>+Z26/Z29*100</f>
        <v>0</v>
      </c>
      <c r="AC26" s="23" t="s">
        <v>23</v>
      </c>
      <c r="AD26" s="237">
        <f t="shared" si="2"/>
        <v>17</v>
      </c>
      <c r="AE26" s="238">
        <f>AD26*100/AD29</f>
        <v>39.534883720930232</v>
      </c>
    </row>
    <row r="27" spans="1:31" ht="17.100000000000001" customHeight="1">
      <c r="A27" s="10" t="s">
        <v>24</v>
      </c>
      <c r="B27" s="11">
        <v>2</v>
      </c>
      <c r="C27" s="12">
        <f>+B27/B29*100</f>
        <v>22.222222222222221</v>
      </c>
      <c r="E27" s="10" t="s">
        <v>24</v>
      </c>
      <c r="F27" s="11">
        <v>1</v>
      </c>
      <c r="G27" s="12">
        <f>+F27/F29*100</f>
        <v>25</v>
      </c>
      <c r="I27" s="10" t="s">
        <v>24</v>
      </c>
      <c r="J27" s="11">
        <v>3</v>
      </c>
      <c r="K27" s="12">
        <f>+J27/J29*100</f>
        <v>75</v>
      </c>
      <c r="M27" s="10" t="s">
        <v>24</v>
      </c>
      <c r="N27" s="11">
        <v>3</v>
      </c>
      <c r="O27" s="12">
        <f>+N27/N29*100</f>
        <v>75</v>
      </c>
      <c r="Q27" s="10" t="s">
        <v>24</v>
      </c>
      <c r="R27" s="11">
        <v>3</v>
      </c>
      <c r="S27" s="12">
        <f>+R27/R29*100</f>
        <v>50</v>
      </c>
      <c r="U27" s="23" t="s">
        <v>24</v>
      </c>
      <c r="V27" s="237">
        <v>9</v>
      </c>
      <c r="W27" s="238">
        <f>+V27/V29*100</f>
        <v>64.285714285714292</v>
      </c>
      <c r="Y27" s="10" t="s">
        <v>24</v>
      </c>
      <c r="Z27" s="11">
        <v>2</v>
      </c>
      <c r="AA27" s="12">
        <f>+Z27/Z29*100</f>
        <v>100</v>
      </c>
      <c r="AC27" s="23" t="s">
        <v>24</v>
      </c>
      <c r="AD27" s="237">
        <f t="shared" si="2"/>
        <v>23</v>
      </c>
      <c r="AE27" s="238">
        <f>AD27*100/AD29</f>
        <v>53.488372093023258</v>
      </c>
    </row>
    <row r="28" spans="1:31" ht="17.100000000000001" customHeight="1">
      <c r="A28" s="10" t="s">
        <v>25</v>
      </c>
      <c r="B28" s="13">
        <v>2</v>
      </c>
      <c r="C28" s="12">
        <f>+B28/B29*100</f>
        <v>22.222222222222221</v>
      </c>
      <c r="E28" s="10" t="s">
        <v>25</v>
      </c>
      <c r="F28" s="13">
        <v>1</v>
      </c>
      <c r="G28" s="12">
        <f>+F28/F29*100</f>
        <v>25</v>
      </c>
      <c r="I28" s="10" t="s">
        <v>25</v>
      </c>
      <c r="J28" s="13">
        <v>0</v>
      </c>
      <c r="K28" s="12">
        <f>+J28/J29*100</f>
        <v>0</v>
      </c>
      <c r="M28" s="10" t="s">
        <v>25</v>
      </c>
      <c r="N28" s="13">
        <v>0</v>
      </c>
      <c r="O28" s="12">
        <f>+N28/N29*100</f>
        <v>0</v>
      </c>
      <c r="Q28" s="10" t="s">
        <v>25</v>
      </c>
      <c r="R28" s="13">
        <v>0</v>
      </c>
      <c r="S28" s="12">
        <f>+R28/R29*100</f>
        <v>0</v>
      </c>
      <c r="U28" s="23" t="s">
        <v>25</v>
      </c>
      <c r="V28" s="365">
        <v>0</v>
      </c>
      <c r="W28" s="238">
        <f>+V28/V29*100</f>
        <v>0</v>
      </c>
      <c r="Y28" s="10" t="s">
        <v>25</v>
      </c>
      <c r="Z28" s="13">
        <v>0</v>
      </c>
      <c r="AA28" s="12">
        <f>+Z28/Z29*100</f>
        <v>0</v>
      </c>
      <c r="AC28" s="23" t="s">
        <v>25</v>
      </c>
      <c r="AD28" s="237">
        <f t="shared" si="2"/>
        <v>3</v>
      </c>
      <c r="AE28" s="238">
        <f>AD28*100/AD29</f>
        <v>6.9767441860465116</v>
      </c>
    </row>
    <row r="29" spans="1:31" s="17" customFormat="1" ht="17.100000000000001" customHeight="1" thickBot="1">
      <c r="A29" s="14" t="s">
        <v>2</v>
      </c>
      <c r="B29" s="15">
        <f>SUM(B25:B28)</f>
        <v>9</v>
      </c>
      <c r="C29" s="16">
        <f>SUM(C25:C28)</f>
        <v>100</v>
      </c>
      <c r="E29" s="14" t="s">
        <v>2</v>
      </c>
      <c r="F29" s="15">
        <f>SUM(F25:F28)</f>
        <v>4</v>
      </c>
      <c r="G29" s="16">
        <f>SUM(G25:G28)</f>
        <v>100</v>
      </c>
      <c r="I29" s="14" t="s">
        <v>2</v>
      </c>
      <c r="J29" s="15">
        <f>SUM(J25:J28)</f>
        <v>4</v>
      </c>
      <c r="K29" s="16">
        <f>SUM(K25:K28)</f>
        <v>100</v>
      </c>
      <c r="M29" s="14" t="s">
        <v>2</v>
      </c>
      <c r="N29" s="15">
        <f>SUM(N25:N28)</f>
        <v>4</v>
      </c>
      <c r="O29" s="16">
        <f>SUM(O25:O28)</f>
        <v>100</v>
      </c>
      <c r="Q29" s="14" t="s">
        <v>2</v>
      </c>
      <c r="R29" s="15">
        <f>SUM(R25:R28)</f>
        <v>6</v>
      </c>
      <c r="S29" s="16">
        <f>SUM(S25:S28)</f>
        <v>100</v>
      </c>
      <c r="U29" s="239" t="s">
        <v>2</v>
      </c>
      <c r="V29" s="240">
        <f>SUM(V25:V28)</f>
        <v>14</v>
      </c>
      <c r="W29" s="241">
        <f>SUM(W25:W28)</f>
        <v>100</v>
      </c>
      <c r="Y29" s="14" t="s">
        <v>2</v>
      </c>
      <c r="Z29" s="15">
        <f>SUM(Z25:Z28)</f>
        <v>2</v>
      </c>
      <c r="AA29" s="16">
        <f>SUM(AA25:AA28)</f>
        <v>100</v>
      </c>
      <c r="AC29" s="239" t="s">
        <v>2</v>
      </c>
      <c r="AD29" s="240">
        <f>SUM(AD25:AD28)</f>
        <v>43</v>
      </c>
      <c r="AE29" s="241">
        <f>SUM(AE25:AE28)</f>
        <v>100</v>
      </c>
    </row>
    <row r="30" spans="1:31" s="9" customFormat="1" ht="17.100000000000001" customHeight="1" thickTop="1">
      <c r="A30" s="22" t="s">
        <v>26</v>
      </c>
      <c r="B30" s="7"/>
      <c r="C30" s="21"/>
      <c r="E30" s="22" t="s">
        <v>26</v>
      </c>
      <c r="F30" s="7"/>
      <c r="G30" s="21"/>
      <c r="I30" s="22" t="s">
        <v>26</v>
      </c>
      <c r="J30" s="7"/>
      <c r="K30" s="21"/>
      <c r="M30" s="22" t="s">
        <v>26</v>
      </c>
      <c r="N30" s="7"/>
      <c r="O30" s="21"/>
      <c r="Q30" s="22" t="s">
        <v>26</v>
      </c>
      <c r="R30" s="7"/>
      <c r="S30" s="21"/>
      <c r="U30" s="22" t="s">
        <v>26</v>
      </c>
      <c r="V30" s="370"/>
      <c r="W30" s="369"/>
      <c r="Y30" s="22" t="s">
        <v>26</v>
      </c>
      <c r="Z30" s="7"/>
      <c r="AA30" s="21"/>
      <c r="AC30" s="234" t="s">
        <v>26</v>
      </c>
      <c r="AD30" s="235"/>
      <c r="AE30" s="246"/>
    </row>
    <row r="31" spans="1:31" ht="17.100000000000001" customHeight="1">
      <c r="A31" s="23" t="s">
        <v>27</v>
      </c>
      <c r="B31" s="11">
        <v>0</v>
      </c>
      <c r="C31" s="12">
        <f>+B31/B37*100</f>
        <v>0</v>
      </c>
      <c r="E31" s="23" t="s">
        <v>27</v>
      </c>
      <c r="F31" s="11">
        <v>0</v>
      </c>
      <c r="G31" s="12">
        <f>+F31/F37*100</f>
        <v>0</v>
      </c>
      <c r="I31" s="23" t="s">
        <v>27</v>
      </c>
      <c r="J31" s="11">
        <v>0</v>
      </c>
      <c r="K31" s="12">
        <f>+J31/J37*100</f>
        <v>0</v>
      </c>
      <c r="M31" s="23" t="s">
        <v>27</v>
      </c>
      <c r="N31" s="11">
        <v>0</v>
      </c>
      <c r="O31" s="12">
        <f>+N31/N37*100</f>
        <v>0</v>
      </c>
      <c r="Q31" s="23" t="s">
        <v>27</v>
      </c>
      <c r="R31" s="11">
        <v>0</v>
      </c>
      <c r="S31" s="12">
        <f>+R31/R37*100</f>
        <v>0</v>
      </c>
      <c r="U31" s="23" t="s">
        <v>27</v>
      </c>
      <c r="V31" s="237">
        <v>0</v>
      </c>
      <c r="W31" s="238">
        <f>+V31/V37*100</f>
        <v>0</v>
      </c>
      <c r="Y31" s="23" t="s">
        <v>27</v>
      </c>
      <c r="Z31" s="11">
        <v>0</v>
      </c>
      <c r="AA31" s="12">
        <f>+Z31/Z37*100</f>
        <v>0</v>
      </c>
      <c r="AC31" s="23" t="s">
        <v>27</v>
      </c>
      <c r="AD31" s="237">
        <f t="shared" ref="AD31:AD36" si="3">B31+F31+J31+N31+R31+V31+Z31</f>
        <v>0</v>
      </c>
      <c r="AE31" s="238">
        <f>+AD31/AD37*100</f>
        <v>0</v>
      </c>
    </row>
    <row r="32" spans="1:31" ht="17.100000000000001" customHeight="1">
      <c r="A32" s="23" t="s">
        <v>28</v>
      </c>
      <c r="B32" s="11">
        <v>0</v>
      </c>
      <c r="C32" s="12">
        <f>+B32/B37*100</f>
        <v>0</v>
      </c>
      <c r="E32" s="23" t="s">
        <v>28</v>
      </c>
      <c r="F32" s="11">
        <v>0</v>
      </c>
      <c r="G32" s="12">
        <f>+F32/F37*100</f>
        <v>0</v>
      </c>
      <c r="I32" s="23" t="s">
        <v>28</v>
      </c>
      <c r="J32" s="11">
        <v>0</v>
      </c>
      <c r="K32" s="12">
        <f>+J32/J37*100</f>
        <v>0</v>
      </c>
      <c r="M32" s="23" t="s">
        <v>28</v>
      </c>
      <c r="N32" s="11">
        <v>0</v>
      </c>
      <c r="O32" s="12">
        <f>+N32/N37*100</f>
        <v>0</v>
      </c>
      <c r="Q32" s="23" t="s">
        <v>28</v>
      </c>
      <c r="R32" s="11">
        <v>1</v>
      </c>
      <c r="S32" s="12">
        <f>+R32/R37*100</f>
        <v>16.666666666666664</v>
      </c>
      <c r="U32" s="23" t="s">
        <v>28</v>
      </c>
      <c r="V32" s="237">
        <v>0</v>
      </c>
      <c r="W32" s="238">
        <f>+V32/V37*100</f>
        <v>0</v>
      </c>
      <c r="Y32" s="23" t="s">
        <v>28</v>
      </c>
      <c r="Z32" s="11">
        <v>1</v>
      </c>
      <c r="AA32" s="12">
        <f>+Z32/Z37*100</f>
        <v>50</v>
      </c>
      <c r="AC32" s="23" t="s">
        <v>28</v>
      </c>
      <c r="AD32" s="237">
        <f t="shared" si="3"/>
        <v>2</v>
      </c>
      <c r="AE32" s="238">
        <f>+AD32/AD37*100</f>
        <v>4.6511627906976747</v>
      </c>
    </row>
    <row r="33" spans="1:31" ht="17.100000000000001" customHeight="1">
      <c r="A33" s="23" t="s">
        <v>29</v>
      </c>
      <c r="B33" s="11">
        <v>0</v>
      </c>
      <c r="C33" s="12">
        <f>+B33/B37*100</f>
        <v>0</v>
      </c>
      <c r="E33" s="23" t="s">
        <v>29</v>
      </c>
      <c r="F33" s="11">
        <v>0</v>
      </c>
      <c r="G33" s="12">
        <f>+F33/F37*100</f>
        <v>0</v>
      </c>
      <c r="I33" s="23" t="s">
        <v>29</v>
      </c>
      <c r="J33" s="11">
        <v>0</v>
      </c>
      <c r="K33" s="12">
        <f>+J33/J37*100</f>
        <v>0</v>
      </c>
      <c r="M33" s="23" t="s">
        <v>29</v>
      </c>
      <c r="N33" s="11">
        <v>0</v>
      </c>
      <c r="O33" s="12">
        <f>+N33/N37*100</f>
        <v>0</v>
      </c>
      <c r="Q33" s="23" t="s">
        <v>29</v>
      </c>
      <c r="R33" s="11">
        <v>0</v>
      </c>
      <c r="S33" s="12">
        <f>+R33/R37*100</f>
        <v>0</v>
      </c>
      <c r="U33" s="23" t="s">
        <v>29</v>
      </c>
      <c r="V33" s="237">
        <v>4</v>
      </c>
      <c r="W33" s="238">
        <f>+V33/V37*100</f>
        <v>28.571428571428569</v>
      </c>
      <c r="Y33" s="23" t="s">
        <v>29</v>
      </c>
      <c r="Z33" s="11">
        <v>0</v>
      </c>
      <c r="AA33" s="12">
        <f>+Z33/Z37*100</f>
        <v>0</v>
      </c>
      <c r="AC33" s="23" t="s">
        <v>29</v>
      </c>
      <c r="AD33" s="237">
        <f t="shared" si="3"/>
        <v>4</v>
      </c>
      <c r="AE33" s="238">
        <f>+AD33/AD37*100</f>
        <v>9.3023255813953494</v>
      </c>
    </row>
    <row r="34" spans="1:31" ht="17.100000000000001" customHeight="1">
      <c r="A34" s="23" t="s">
        <v>30</v>
      </c>
      <c r="B34" s="11">
        <v>1</v>
      </c>
      <c r="C34" s="12">
        <f>+B34/B37*100</f>
        <v>11.111111111111111</v>
      </c>
      <c r="E34" s="23" t="s">
        <v>30</v>
      </c>
      <c r="F34" s="11">
        <v>0</v>
      </c>
      <c r="G34" s="12">
        <f>+F34/F37*100</f>
        <v>0</v>
      </c>
      <c r="I34" s="23" t="s">
        <v>30</v>
      </c>
      <c r="J34" s="11">
        <v>0</v>
      </c>
      <c r="K34" s="12">
        <f>+J34/J37*100</f>
        <v>0</v>
      </c>
      <c r="M34" s="23" t="s">
        <v>30</v>
      </c>
      <c r="N34" s="11">
        <v>0</v>
      </c>
      <c r="O34" s="12">
        <f>+N34/N37*100</f>
        <v>0</v>
      </c>
      <c r="Q34" s="23" t="s">
        <v>30</v>
      </c>
      <c r="R34" s="11">
        <v>0</v>
      </c>
      <c r="S34" s="12">
        <f>+R34/R37*100</f>
        <v>0</v>
      </c>
      <c r="U34" s="23" t="s">
        <v>30</v>
      </c>
      <c r="V34" s="237">
        <v>0</v>
      </c>
      <c r="W34" s="238">
        <f>+V34/V37*100</f>
        <v>0</v>
      </c>
      <c r="Y34" s="23" t="s">
        <v>30</v>
      </c>
      <c r="Z34" s="11">
        <v>0</v>
      </c>
      <c r="AA34" s="12">
        <f>+Z34/Z37*100</f>
        <v>0</v>
      </c>
      <c r="AC34" s="23" t="s">
        <v>30</v>
      </c>
      <c r="AD34" s="237">
        <f t="shared" si="3"/>
        <v>1</v>
      </c>
      <c r="AE34" s="238">
        <f>+AD34/AD37*100</f>
        <v>2.3255813953488373</v>
      </c>
    </row>
    <row r="35" spans="1:31" ht="17.100000000000001" customHeight="1">
      <c r="A35" s="10" t="s">
        <v>31</v>
      </c>
      <c r="B35" s="11">
        <v>0</v>
      </c>
      <c r="C35" s="12">
        <f>+B35/B37*100</f>
        <v>0</v>
      </c>
      <c r="E35" s="10" t="s">
        <v>31</v>
      </c>
      <c r="F35" s="11">
        <v>0</v>
      </c>
      <c r="G35" s="12">
        <f>+F35/F37*100</f>
        <v>0</v>
      </c>
      <c r="I35" s="10" t="s">
        <v>31</v>
      </c>
      <c r="J35" s="11">
        <v>0</v>
      </c>
      <c r="K35" s="12">
        <f>+J35/J37*100</f>
        <v>0</v>
      </c>
      <c r="M35" s="10" t="s">
        <v>31</v>
      </c>
      <c r="N35" s="11">
        <v>0</v>
      </c>
      <c r="O35" s="12">
        <f>+N35/N37*100</f>
        <v>0</v>
      </c>
      <c r="Q35" s="10" t="s">
        <v>31</v>
      </c>
      <c r="R35" s="11">
        <v>0</v>
      </c>
      <c r="S35" s="12">
        <f>+R35/R37*100</f>
        <v>0</v>
      </c>
      <c r="U35" s="23" t="s">
        <v>31</v>
      </c>
      <c r="V35" s="237">
        <v>0</v>
      </c>
      <c r="W35" s="238">
        <f>+V35/V37*100</f>
        <v>0</v>
      </c>
      <c r="Y35" s="10" t="s">
        <v>31</v>
      </c>
      <c r="Z35" s="11">
        <v>0</v>
      </c>
      <c r="AA35" s="12">
        <f>+Z35/Z37*100</f>
        <v>0</v>
      </c>
      <c r="AC35" s="23" t="s">
        <v>31</v>
      </c>
      <c r="AD35" s="237">
        <f t="shared" si="3"/>
        <v>0</v>
      </c>
      <c r="AE35" s="238">
        <f>+AD35/AD37*100</f>
        <v>0</v>
      </c>
    </row>
    <row r="36" spans="1:31" ht="17.100000000000001" customHeight="1">
      <c r="A36" s="10" t="s">
        <v>32</v>
      </c>
      <c r="B36" s="13">
        <v>8</v>
      </c>
      <c r="C36" s="12">
        <v>100</v>
      </c>
      <c r="E36" s="10" t="s">
        <v>32</v>
      </c>
      <c r="F36" s="13">
        <v>4</v>
      </c>
      <c r="G36" s="12">
        <v>100</v>
      </c>
      <c r="I36" s="10" t="s">
        <v>32</v>
      </c>
      <c r="J36" s="13">
        <v>4</v>
      </c>
      <c r="K36" s="12">
        <v>100</v>
      </c>
      <c r="M36" s="10" t="s">
        <v>32</v>
      </c>
      <c r="N36" s="13">
        <v>4</v>
      </c>
      <c r="O36" s="12">
        <v>100</v>
      </c>
      <c r="Q36" s="10" t="s">
        <v>32</v>
      </c>
      <c r="R36" s="13">
        <v>5</v>
      </c>
      <c r="S36" s="12">
        <v>100</v>
      </c>
      <c r="U36" s="23" t="s">
        <v>32</v>
      </c>
      <c r="V36" s="365">
        <v>10</v>
      </c>
      <c r="W36" s="238">
        <v>100</v>
      </c>
      <c r="Y36" s="10" t="s">
        <v>32</v>
      </c>
      <c r="Z36" s="13">
        <v>1</v>
      </c>
      <c r="AA36" s="12">
        <v>100</v>
      </c>
      <c r="AC36" s="23" t="s">
        <v>32</v>
      </c>
      <c r="AD36" s="237">
        <f t="shared" si="3"/>
        <v>36</v>
      </c>
      <c r="AE36" s="238">
        <f>+AD36/AD37*100</f>
        <v>83.720930232558146</v>
      </c>
    </row>
    <row r="37" spans="1:31" s="17" customFormat="1" ht="17.100000000000001" customHeight="1" thickBot="1">
      <c r="A37" s="14" t="s">
        <v>2</v>
      </c>
      <c r="B37" s="15">
        <f>SUM(B31:B36)</f>
        <v>9</v>
      </c>
      <c r="C37" s="16">
        <f>+B37/B37*100</f>
        <v>100</v>
      </c>
      <c r="E37" s="14" t="s">
        <v>2</v>
      </c>
      <c r="F37" s="15">
        <f>SUM(F31:F36)</f>
        <v>4</v>
      </c>
      <c r="G37" s="16">
        <f>+F37/F37*100</f>
        <v>100</v>
      </c>
      <c r="I37" s="14" t="s">
        <v>2</v>
      </c>
      <c r="J37" s="15">
        <f>SUM(J31:J36)</f>
        <v>4</v>
      </c>
      <c r="K37" s="16">
        <f>+J37/J37*100</f>
        <v>100</v>
      </c>
      <c r="M37" s="14" t="s">
        <v>2</v>
      </c>
      <c r="N37" s="15">
        <f>SUM(N31:N36)</f>
        <v>4</v>
      </c>
      <c r="O37" s="16">
        <f>+N37/N37*100</f>
        <v>100</v>
      </c>
      <c r="Q37" s="14" t="s">
        <v>2</v>
      </c>
      <c r="R37" s="15">
        <f>SUM(R31:R36)</f>
        <v>6</v>
      </c>
      <c r="S37" s="16">
        <f>+R37/R37*100</f>
        <v>100</v>
      </c>
      <c r="U37" s="239" t="s">
        <v>2</v>
      </c>
      <c r="V37" s="240">
        <f>SUM(V31:V36)</f>
        <v>14</v>
      </c>
      <c r="W37" s="241">
        <f>+V37/V37*100</f>
        <v>100</v>
      </c>
      <c r="Y37" s="14" t="s">
        <v>2</v>
      </c>
      <c r="Z37" s="15">
        <f>SUM(Z31:Z36)</f>
        <v>2</v>
      </c>
      <c r="AA37" s="16">
        <f>+Z37/Z37*100</f>
        <v>100</v>
      </c>
      <c r="AC37" s="239" t="s">
        <v>2</v>
      </c>
      <c r="AD37" s="240">
        <f>SUM(AD31:AD36)</f>
        <v>43</v>
      </c>
      <c r="AE37" s="241">
        <f>+AD37/AD37*100</f>
        <v>100</v>
      </c>
    </row>
    <row r="38" spans="1:31" s="26" customFormat="1" ht="17.100000000000001" customHeight="1" thickTop="1">
      <c r="A38" s="19" t="s">
        <v>33</v>
      </c>
      <c r="B38" s="24"/>
      <c r="C38" s="25"/>
      <c r="E38" s="19" t="s">
        <v>33</v>
      </c>
      <c r="F38" s="24"/>
      <c r="G38" s="25"/>
      <c r="I38" s="19" t="s">
        <v>33</v>
      </c>
      <c r="J38" s="24"/>
      <c r="K38" s="25"/>
      <c r="M38" s="19" t="s">
        <v>33</v>
      </c>
      <c r="N38" s="24"/>
      <c r="O38" s="25"/>
      <c r="Q38" s="19" t="s">
        <v>33</v>
      </c>
      <c r="R38" s="24"/>
      <c r="S38" s="25"/>
      <c r="U38" s="366" t="s">
        <v>33</v>
      </c>
      <c r="V38" s="371"/>
      <c r="W38" s="372"/>
      <c r="Y38" s="19" t="s">
        <v>33</v>
      </c>
      <c r="Z38" s="24"/>
      <c r="AA38" s="25"/>
      <c r="AC38" s="242" t="s">
        <v>33</v>
      </c>
      <c r="AD38" s="243"/>
      <c r="AE38" s="244"/>
    </row>
    <row r="39" spans="1:31" ht="17.100000000000001" customHeight="1">
      <c r="A39" s="10" t="s">
        <v>34</v>
      </c>
      <c r="B39" s="11">
        <v>3</v>
      </c>
      <c r="C39" s="12">
        <v>25</v>
      </c>
      <c r="E39" s="10" t="s">
        <v>34</v>
      </c>
      <c r="F39" s="11">
        <v>1</v>
      </c>
      <c r="G39" s="12">
        <v>25</v>
      </c>
      <c r="I39" s="10" t="s">
        <v>34</v>
      </c>
      <c r="J39" s="11">
        <v>0</v>
      </c>
      <c r="K39" s="12">
        <f>+J39/J45*100</f>
        <v>0</v>
      </c>
      <c r="M39" s="10" t="s">
        <v>34</v>
      </c>
      <c r="N39" s="11">
        <v>0</v>
      </c>
      <c r="O39" s="12">
        <f>+N39/N45*100</f>
        <v>0</v>
      </c>
      <c r="Q39" s="10" t="s">
        <v>34</v>
      </c>
      <c r="R39" s="11">
        <v>2</v>
      </c>
      <c r="S39" s="12">
        <f>+R39/R45*100</f>
        <v>33.333333333333329</v>
      </c>
      <c r="U39" s="23" t="s">
        <v>34</v>
      </c>
      <c r="V39" s="237">
        <v>0</v>
      </c>
      <c r="W39" s="238">
        <f>+V39/V45*100</f>
        <v>0</v>
      </c>
      <c r="Y39" s="10" t="s">
        <v>34</v>
      </c>
      <c r="Z39" s="11">
        <v>0</v>
      </c>
      <c r="AA39" s="12">
        <f>+Z39/Z45*100</f>
        <v>0</v>
      </c>
      <c r="AC39" s="23" t="s">
        <v>34</v>
      </c>
      <c r="AD39" s="237">
        <f t="shared" ref="AD39:AD44" si="4">B39+F39+J39+N39+R39+V39+Z39</f>
        <v>6</v>
      </c>
      <c r="AE39" s="238">
        <f>+AD39/AD45*100</f>
        <v>13.953488372093023</v>
      </c>
    </row>
    <row r="40" spans="1:31" ht="17.100000000000001" customHeight="1">
      <c r="A40" s="10" t="s">
        <v>35</v>
      </c>
      <c r="B40" s="11">
        <v>5</v>
      </c>
      <c r="C40" s="12">
        <f>+B40/B45*100</f>
        <v>55.555555555555557</v>
      </c>
      <c r="E40" s="10" t="s">
        <v>35</v>
      </c>
      <c r="F40" s="11">
        <v>1</v>
      </c>
      <c r="G40" s="12">
        <f>+F40/F45*100</f>
        <v>25</v>
      </c>
      <c r="I40" s="10" t="s">
        <v>35</v>
      </c>
      <c r="J40" s="11">
        <v>3</v>
      </c>
      <c r="K40" s="12">
        <f>+J40/J45*100</f>
        <v>75</v>
      </c>
      <c r="M40" s="10" t="s">
        <v>35</v>
      </c>
      <c r="N40" s="11">
        <v>3</v>
      </c>
      <c r="O40" s="12">
        <f>+N40/N45*100</f>
        <v>75</v>
      </c>
      <c r="Q40" s="10" t="s">
        <v>35</v>
      </c>
      <c r="R40" s="11">
        <v>2</v>
      </c>
      <c r="S40" s="12">
        <f>+R40/R45*100</f>
        <v>33.333333333333329</v>
      </c>
      <c r="U40" s="23" t="s">
        <v>35</v>
      </c>
      <c r="V40" s="237">
        <v>4</v>
      </c>
      <c r="W40" s="238">
        <f>+V40/V45*100</f>
        <v>28.571428571428569</v>
      </c>
      <c r="Y40" s="10" t="s">
        <v>35</v>
      </c>
      <c r="Z40" s="11">
        <v>1</v>
      </c>
      <c r="AA40" s="12">
        <f>+Z40/Z45*100</f>
        <v>50</v>
      </c>
      <c r="AC40" s="23" t="s">
        <v>35</v>
      </c>
      <c r="AD40" s="237">
        <f t="shared" si="4"/>
        <v>19</v>
      </c>
      <c r="AE40" s="238">
        <f>+AD40/AD45*100</f>
        <v>44.186046511627907</v>
      </c>
    </row>
    <row r="41" spans="1:31" ht="17.100000000000001" customHeight="1">
      <c r="A41" s="10" t="s">
        <v>36</v>
      </c>
      <c r="B41" s="11">
        <v>0</v>
      </c>
      <c r="C41" s="12">
        <f>+B41/B45*100</f>
        <v>0</v>
      </c>
      <c r="E41" s="10" t="s">
        <v>36</v>
      </c>
      <c r="F41" s="11">
        <v>1</v>
      </c>
      <c r="G41" s="12">
        <f>+F41/F45*100</f>
        <v>25</v>
      </c>
      <c r="I41" s="10" t="s">
        <v>36</v>
      </c>
      <c r="J41" s="11">
        <v>0</v>
      </c>
      <c r="K41" s="12">
        <f>+J41/J45*100</f>
        <v>0</v>
      </c>
      <c r="M41" s="10" t="s">
        <v>36</v>
      </c>
      <c r="N41" s="11">
        <v>1</v>
      </c>
      <c r="O41" s="12">
        <f>+N41/N45*100</f>
        <v>25</v>
      </c>
      <c r="Q41" s="10" t="s">
        <v>36</v>
      </c>
      <c r="R41" s="11">
        <v>1</v>
      </c>
      <c r="S41" s="12">
        <f>+R41/R45*100</f>
        <v>16.666666666666664</v>
      </c>
      <c r="U41" s="23" t="s">
        <v>36</v>
      </c>
      <c r="V41" s="237">
        <v>1</v>
      </c>
      <c r="W41" s="238">
        <f>+V41/V45*100</f>
        <v>7.1428571428571423</v>
      </c>
      <c r="Y41" s="10" t="s">
        <v>36</v>
      </c>
      <c r="Z41" s="11">
        <v>1</v>
      </c>
      <c r="AA41" s="12">
        <f>+Z41/Z45*100</f>
        <v>50</v>
      </c>
      <c r="AC41" s="23" t="s">
        <v>36</v>
      </c>
      <c r="AD41" s="237">
        <f t="shared" si="4"/>
        <v>5</v>
      </c>
      <c r="AE41" s="238">
        <f>+AD41/AD45*100</f>
        <v>11.627906976744185</v>
      </c>
    </row>
    <row r="42" spans="1:31" ht="17.100000000000001" customHeight="1">
      <c r="A42" s="10" t="s">
        <v>37</v>
      </c>
      <c r="B42" s="11">
        <v>0</v>
      </c>
      <c r="C42" s="12">
        <f>+B42/B45*100</f>
        <v>0</v>
      </c>
      <c r="E42" s="10" t="s">
        <v>37</v>
      </c>
      <c r="F42" s="11">
        <v>1</v>
      </c>
      <c r="G42" s="12">
        <f>+F42/F45*100</f>
        <v>25</v>
      </c>
      <c r="I42" s="10" t="s">
        <v>37</v>
      </c>
      <c r="J42" s="11">
        <v>1</v>
      </c>
      <c r="K42" s="12">
        <f>+J42/J45*100</f>
        <v>25</v>
      </c>
      <c r="M42" s="10" t="s">
        <v>37</v>
      </c>
      <c r="N42" s="11">
        <v>0</v>
      </c>
      <c r="O42" s="12">
        <f>+N42/N45*100</f>
        <v>0</v>
      </c>
      <c r="Q42" s="10" t="s">
        <v>37</v>
      </c>
      <c r="R42" s="11">
        <v>1</v>
      </c>
      <c r="S42" s="12">
        <f>+R42/R45*100</f>
        <v>16.666666666666664</v>
      </c>
      <c r="U42" s="23" t="s">
        <v>37</v>
      </c>
      <c r="V42" s="237">
        <v>1</v>
      </c>
      <c r="W42" s="238">
        <f>+V42/V45*100</f>
        <v>7.1428571428571423</v>
      </c>
      <c r="Y42" s="10" t="s">
        <v>37</v>
      </c>
      <c r="Z42" s="11">
        <v>0</v>
      </c>
      <c r="AA42" s="12">
        <f>+Z42/Z45*100</f>
        <v>0</v>
      </c>
      <c r="AC42" s="23" t="s">
        <v>37</v>
      </c>
      <c r="AD42" s="237">
        <f t="shared" si="4"/>
        <v>4</v>
      </c>
      <c r="AE42" s="238">
        <f>+AD42/AD45*100</f>
        <v>9.3023255813953494</v>
      </c>
    </row>
    <row r="43" spans="1:31" ht="17.100000000000001" customHeight="1">
      <c r="A43" s="10" t="s">
        <v>38</v>
      </c>
      <c r="B43" s="11">
        <v>1</v>
      </c>
      <c r="C43" s="12">
        <f>+B43/B45*100</f>
        <v>11.111111111111111</v>
      </c>
      <c r="E43" s="10" t="s">
        <v>38</v>
      </c>
      <c r="F43" s="11">
        <v>0</v>
      </c>
      <c r="G43" s="12">
        <f>+F43/F45*100</f>
        <v>0</v>
      </c>
      <c r="I43" s="10" t="s">
        <v>38</v>
      </c>
      <c r="J43" s="11">
        <v>0</v>
      </c>
      <c r="K43" s="12">
        <f>+J43/J45*100</f>
        <v>0</v>
      </c>
      <c r="M43" s="10" t="s">
        <v>38</v>
      </c>
      <c r="N43" s="11">
        <v>0</v>
      </c>
      <c r="O43" s="12">
        <f>+N43/N45*100</f>
        <v>0</v>
      </c>
      <c r="Q43" s="10" t="s">
        <v>38</v>
      </c>
      <c r="R43" s="11">
        <v>0</v>
      </c>
      <c r="S43" s="12">
        <f>+R43/R45*100</f>
        <v>0</v>
      </c>
      <c r="U43" s="23" t="s">
        <v>38</v>
      </c>
      <c r="V43" s="237">
        <v>1</v>
      </c>
      <c r="W43" s="238">
        <f>+V43/V45*100</f>
        <v>7.1428571428571423</v>
      </c>
      <c r="Y43" s="10" t="s">
        <v>38</v>
      </c>
      <c r="Z43" s="11">
        <v>0</v>
      </c>
      <c r="AA43" s="12">
        <f>+Z43/Z45*100</f>
        <v>0</v>
      </c>
      <c r="AC43" s="23" t="s">
        <v>38</v>
      </c>
      <c r="AD43" s="237">
        <f t="shared" si="4"/>
        <v>2</v>
      </c>
      <c r="AE43" s="238">
        <f>+AD43/AD45*100</f>
        <v>4.6511627906976747</v>
      </c>
    </row>
    <row r="44" spans="1:31" ht="17.100000000000001" customHeight="1">
      <c r="A44" s="27" t="s">
        <v>39</v>
      </c>
      <c r="B44" s="13">
        <v>0</v>
      </c>
      <c r="C44" s="12">
        <f>+B44/B45*100</f>
        <v>0</v>
      </c>
      <c r="E44" s="27" t="s">
        <v>39</v>
      </c>
      <c r="F44" s="13">
        <v>0</v>
      </c>
      <c r="G44" s="12">
        <f>+F44/F45*100</f>
        <v>0</v>
      </c>
      <c r="I44" s="27" t="s">
        <v>39</v>
      </c>
      <c r="J44" s="13">
        <v>0</v>
      </c>
      <c r="K44" s="12">
        <f>+J44/J45*100</f>
        <v>0</v>
      </c>
      <c r="M44" s="27" t="s">
        <v>39</v>
      </c>
      <c r="N44" s="13">
        <v>0</v>
      </c>
      <c r="O44" s="12">
        <f>+N44/N45*100</f>
        <v>0</v>
      </c>
      <c r="Q44" s="27" t="s">
        <v>39</v>
      </c>
      <c r="R44" s="13">
        <v>0</v>
      </c>
      <c r="S44" s="12">
        <f>+R44/R45*100</f>
        <v>0</v>
      </c>
      <c r="U44" s="247" t="s">
        <v>39</v>
      </c>
      <c r="V44" s="365">
        <v>7</v>
      </c>
      <c r="W44" s="238">
        <f>+V44/V45*100</f>
        <v>50</v>
      </c>
      <c r="Y44" s="27" t="s">
        <v>39</v>
      </c>
      <c r="Z44" s="13">
        <v>0</v>
      </c>
      <c r="AA44" s="12">
        <f>+Z44/Z45*100</f>
        <v>0</v>
      </c>
      <c r="AC44" s="247" t="s">
        <v>39</v>
      </c>
      <c r="AD44" s="237">
        <f t="shared" si="4"/>
        <v>7</v>
      </c>
      <c r="AE44" s="238">
        <f>+AD44/AD45*100</f>
        <v>16.279069767441861</v>
      </c>
    </row>
    <row r="45" spans="1:31" s="17" customFormat="1" ht="17.100000000000001" customHeight="1" thickBot="1">
      <c r="A45" s="14" t="s">
        <v>2</v>
      </c>
      <c r="B45" s="28">
        <f>SUM(B39:B44)</f>
        <v>9</v>
      </c>
      <c r="C45" s="16">
        <f>SUM(C39:C44)</f>
        <v>91.666666666666671</v>
      </c>
      <c r="E45" s="14" t="s">
        <v>2</v>
      </c>
      <c r="F45" s="28">
        <f>SUM(F39:F44)</f>
        <v>4</v>
      </c>
      <c r="G45" s="16">
        <f>SUM(G39:G44)</f>
        <v>100</v>
      </c>
      <c r="I45" s="14" t="s">
        <v>2</v>
      </c>
      <c r="J45" s="28">
        <f>SUM(J39:J44)</f>
        <v>4</v>
      </c>
      <c r="K45" s="16">
        <f>SUM(K39:K44)</f>
        <v>100</v>
      </c>
      <c r="M45" s="14" t="s">
        <v>2</v>
      </c>
      <c r="N45" s="28">
        <f>SUM(N39:N44)</f>
        <v>4</v>
      </c>
      <c r="O45" s="16">
        <f>SUM(O39:O44)</f>
        <v>100</v>
      </c>
      <c r="Q45" s="14" t="s">
        <v>2</v>
      </c>
      <c r="R45" s="28">
        <f>SUM(R39:R44)</f>
        <v>6</v>
      </c>
      <c r="S45" s="16">
        <f>SUM(S39:S44)</f>
        <v>99.999999999999972</v>
      </c>
      <c r="U45" s="239" t="s">
        <v>2</v>
      </c>
      <c r="V45" s="248">
        <f>SUM(V39:V44)</f>
        <v>14</v>
      </c>
      <c r="W45" s="241">
        <f>SUM(W39:W44)</f>
        <v>99.999999999999986</v>
      </c>
      <c r="Y45" s="14" t="s">
        <v>2</v>
      </c>
      <c r="Z45" s="28">
        <f>SUM(Z39:Z44)</f>
        <v>2</v>
      </c>
      <c r="AA45" s="16">
        <f>SUM(AA39:AA44)</f>
        <v>100</v>
      </c>
      <c r="AC45" s="239" t="s">
        <v>2</v>
      </c>
      <c r="AD45" s="248">
        <f>SUM(AD39:AD44)</f>
        <v>43</v>
      </c>
      <c r="AE45" s="241">
        <f>SUM(AE39:AE44)</f>
        <v>100</v>
      </c>
    </row>
    <row r="46" spans="1:31" ht="17.100000000000001" customHeight="1" thickTop="1">
      <c r="B46" s="29"/>
      <c r="C46" s="30"/>
      <c r="F46" s="29"/>
      <c r="G46" s="30"/>
      <c r="J46" s="29"/>
      <c r="K46" s="30"/>
      <c r="N46" s="29"/>
      <c r="O46" s="30"/>
      <c r="R46" s="29"/>
      <c r="S46" s="30"/>
      <c r="V46" s="373"/>
      <c r="W46" s="374"/>
      <c r="Z46" s="29"/>
      <c r="AA46" s="30"/>
    </row>
  </sheetData>
  <phoneticPr fontId="0" type="noConversion"/>
  <pageMargins left="0.74803149606299213" right="0.74803149606299213" top="0.35433070866141736" bottom="0.19685039370078741" header="0.31496062992125984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สรุปคะแนน</vt:lpstr>
      <vt:lpstr>ส่วนที่ 1ความพึงพอใจงานบริการ</vt:lpstr>
      <vt:lpstr>ส่วนที่ 2 ความเชื่อมั่น</vt:lpstr>
      <vt:lpstr>ส่วนที่ 3 สรุปคำถามเปิด</vt:lpstr>
      <vt:lpstr>ส่วนที่ 4 สรุปประชากรศาสตร์</vt:lpstr>
      <vt:lpstr>สรุปคะแนน!Print_Area</vt:lpstr>
    </vt:vector>
  </TitlesOfParts>
  <Company>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</cp:lastModifiedBy>
  <cp:lastPrinted>2016-08-20T05:35:47Z</cp:lastPrinted>
  <dcterms:created xsi:type="dcterms:W3CDTF">2008-05-21T17:39:35Z</dcterms:created>
  <dcterms:modified xsi:type="dcterms:W3CDTF">2016-08-20T05:47:47Z</dcterms:modified>
</cp:coreProperties>
</file>